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Zdravka\Desktop\Moji dokumenti\Izvještaji\Izvještaji 2022\"/>
    </mc:Choice>
  </mc:AlternateContent>
  <xr:revisionPtr revIDLastSave="0" documentId="13_ncr:1_{988BC436-7ABA-488C-8CCD-928D516252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E280" i="9" s="1"/>
  <c r="B280" i="9" s="1"/>
  <c r="G280" i="9"/>
  <c r="F280" i="9"/>
  <c r="H279" i="9"/>
  <c r="G279" i="9"/>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G225" i="9"/>
  <c r="F225" i="9"/>
  <c r="M224" i="9"/>
  <c r="F224" i="9" s="1"/>
  <c r="L224" i="9"/>
  <c r="E224" i="9"/>
  <c r="M223" i="9"/>
  <c r="L223" i="9"/>
  <c r="F223" i="9"/>
  <c r="B223" i="9" s="1"/>
  <c r="E223" i="9"/>
  <c r="M222" i="9"/>
  <c r="L222" i="9"/>
  <c r="E222" i="9"/>
  <c r="M221" i="9"/>
  <c r="L221" i="9"/>
  <c r="E221" i="9"/>
  <c r="M220" i="9"/>
  <c r="L220" i="9"/>
  <c r="F220" i="9" s="1"/>
  <c r="E220" i="9"/>
  <c r="M219" i="9"/>
  <c r="L219" i="9"/>
  <c r="E219" i="9"/>
  <c r="M218" i="9"/>
  <c r="L218" i="9"/>
  <c r="F218" i="9" s="1"/>
  <c r="B218" i="9" s="1"/>
  <c r="E218" i="9"/>
  <c r="M217" i="9"/>
  <c r="L217" i="9"/>
  <c r="E217" i="9"/>
  <c r="M216" i="9"/>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F156" i="9"/>
  <c r="B156" i="9"/>
  <c r="H155" i="9"/>
  <c r="G155" i="9"/>
  <c r="F155" i="9"/>
  <c r="E155" i="9"/>
  <c r="B155" i="9" s="1"/>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B146" i="9"/>
  <c r="H145" i="9"/>
  <c r="G145" i="9"/>
  <c r="F145" i="9"/>
  <c r="E145" i="9"/>
  <c r="B145" i="9" s="1"/>
  <c r="H144" i="9"/>
  <c r="G144" i="9"/>
  <c r="E144" i="9" s="1"/>
  <c r="F144" i="9"/>
  <c r="B144" i="9"/>
  <c r="H143" i="9"/>
  <c r="G143" i="9"/>
  <c r="F143" i="9"/>
  <c r="F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F136" i="9"/>
  <c r="H135" i="9"/>
  <c r="G135" i="9"/>
  <c r="F135" i="9"/>
  <c r="E135" i="9"/>
  <c r="B135" i="9" s="1"/>
  <c r="H134" i="9"/>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G124" i="9"/>
  <c r="F124" i="9"/>
  <c r="H123" i="9"/>
  <c r="G123" i="9"/>
  <c r="F123" i="9"/>
  <c r="E123" i="9"/>
  <c r="B123" i="9" s="1"/>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E111" i="9"/>
  <c r="B111" i="9" s="1"/>
  <c r="H110" i="9"/>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G103" i="9"/>
  <c r="F103" i="9"/>
  <c r="E103" i="9"/>
  <c r="B103" i="9" s="1"/>
  <c r="H102" i="9"/>
  <c r="E102" i="9" s="1"/>
  <c r="B102" i="9" s="1"/>
  <c r="G102" i="9"/>
  <c r="F102" i="9"/>
  <c r="H101" i="9"/>
  <c r="E101" i="9" s="1"/>
  <c r="B101" i="9" s="1"/>
  <c r="G101" i="9"/>
  <c r="F101" i="9"/>
  <c r="H100" i="9"/>
  <c r="G100" i="9"/>
  <c r="F100" i="9"/>
  <c r="H99" i="9"/>
  <c r="G99" i="9"/>
  <c r="F99" i="9"/>
  <c r="E99" i="9"/>
  <c r="B99" i="9" s="1"/>
  <c r="H98" i="9"/>
  <c r="E98" i="9" s="1"/>
  <c r="B98" i="9" s="1"/>
  <c r="G98" i="9"/>
  <c r="F98" i="9"/>
  <c r="H97" i="9"/>
  <c r="G97" i="9"/>
  <c r="F97" i="9"/>
  <c r="E97" i="9"/>
  <c r="B97" i="9" s="1"/>
  <c r="H96" i="9"/>
  <c r="G96" i="9"/>
  <c r="F96" i="9"/>
  <c r="H95" i="9"/>
  <c r="G95" i="9"/>
  <c r="F95" i="9"/>
  <c r="E95" i="9"/>
  <c r="B95" i="9" s="1"/>
  <c r="H94" i="9"/>
  <c r="E94" i="9" s="1"/>
  <c r="B94" i="9" s="1"/>
  <c r="G94" i="9"/>
  <c r="F94" i="9"/>
  <c r="H93" i="9"/>
  <c r="G93" i="9"/>
  <c r="F93" i="9"/>
  <c r="E93" i="9"/>
  <c r="B93" i="9" s="1"/>
  <c r="H92" i="9"/>
  <c r="G92" i="9"/>
  <c r="F92" i="9"/>
  <c r="H91" i="9"/>
  <c r="G91" i="9"/>
  <c r="F91" i="9"/>
  <c r="E91" i="9"/>
  <c r="B91" i="9" s="1"/>
  <c r="H90" i="9"/>
  <c r="E90" i="9" s="1"/>
  <c r="B90" i="9" s="1"/>
  <c r="G90" i="9"/>
  <c r="F90" i="9"/>
  <c r="H89" i="9"/>
  <c r="G89" i="9"/>
  <c r="F89" i="9"/>
  <c r="E89" i="9"/>
  <c r="B89" i="9" s="1"/>
  <c r="H88" i="9"/>
  <c r="G88" i="9"/>
  <c r="F88" i="9"/>
  <c r="H87" i="9"/>
  <c r="G87" i="9"/>
  <c r="F87" i="9"/>
  <c r="E87" i="9"/>
  <c r="B87" i="9" s="1"/>
  <c r="H86" i="9"/>
  <c r="E86" i="9" s="1"/>
  <c r="B86" i="9" s="1"/>
  <c r="G86" i="9"/>
  <c r="F86" i="9"/>
  <c r="H85" i="9"/>
  <c r="G85" i="9"/>
  <c r="F85" i="9"/>
  <c r="E85" i="9"/>
  <c r="B85" i="9" s="1"/>
  <c r="H84" i="9"/>
  <c r="G84" i="9"/>
  <c r="F84" i="9"/>
  <c r="H83" i="9"/>
  <c r="G83" i="9"/>
  <c r="F83" i="9"/>
  <c r="E83" i="9"/>
  <c r="B83" i="9" s="1"/>
  <c r="H82" i="9"/>
  <c r="E82" i="9" s="1"/>
  <c r="B82" i="9" s="1"/>
  <c r="G82" i="9"/>
  <c r="F82" i="9"/>
  <c r="H81" i="9"/>
  <c r="G81" i="9"/>
  <c r="F81" i="9"/>
  <c r="E81" i="9"/>
  <c r="B81" i="9" s="1"/>
  <c r="H80" i="9"/>
  <c r="G80" i="9"/>
  <c r="F80" i="9"/>
  <c r="H79" i="9"/>
  <c r="G79" i="9"/>
  <c r="F79" i="9"/>
  <c r="E79" i="9"/>
  <c r="B79" i="9" s="1"/>
  <c r="H78" i="9"/>
  <c r="E78" i="9" s="1"/>
  <c r="B78" i="9" s="1"/>
  <c r="G78" i="9"/>
  <c r="F78" i="9"/>
  <c r="H77" i="9"/>
  <c r="G77" i="9"/>
  <c r="F77" i="9"/>
  <c r="E77" i="9"/>
  <c r="B77" i="9" s="1"/>
  <c r="H76" i="9"/>
  <c r="G76" i="9"/>
  <c r="F76" i="9"/>
  <c r="H75" i="9"/>
  <c r="G75" i="9"/>
  <c r="F75" i="9"/>
  <c r="E75" i="9"/>
  <c r="B75" i="9" s="1"/>
  <c r="H74" i="9"/>
  <c r="E74" i="9" s="1"/>
  <c r="B74" i="9" s="1"/>
  <c r="G74" i="9"/>
  <c r="F74" i="9"/>
  <c r="H73" i="9"/>
  <c r="G73" i="9"/>
  <c r="F73" i="9"/>
  <c r="E73" i="9"/>
  <c r="B73" i="9" s="1"/>
  <c r="H72" i="9"/>
  <c r="G72" i="9"/>
  <c r="F72" i="9"/>
  <c r="H71" i="9"/>
  <c r="G71" i="9"/>
  <c r="F71" i="9"/>
  <c r="E71" i="9"/>
  <c r="B71" i="9" s="1"/>
  <c r="H70" i="9"/>
  <c r="G70" i="9"/>
  <c r="F70" i="9"/>
  <c r="H69" i="9"/>
  <c r="G69" i="9"/>
  <c r="F69" i="9"/>
  <c r="H68" i="9"/>
  <c r="G68" i="9"/>
  <c r="F68" i="9"/>
  <c r="H67" i="9"/>
  <c r="G67" i="9"/>
  <c r="F67" i="9"/>
  <c r="H66" i="9"/>
  <c r="E66" i="9" s="1"/>
  <c r="B66" i="9" s="1"/>
  <c r="G66" i="9"/>
  <c r="F66" i="9"/>
  <c r="H65" i="9"/>
  <c r="G65" i="9"/>
  <c r="F65" i="9"/>
  <c r="E65" i="9"/>
  <c r="B65" i="9" s="1"/>
  <c r="H64" i="9"/>
  <c r="G64" i="9"/>
  <c r="F64" i="9"/>
  <c r="H63" i="9"/>
  <c r="G63" i="9"/>
  <c r="F63" i="9"/>
  <c r="E63" i="9"/>
  <c r="B63" i="9" s="1"/>
  <c r="H62" i="9"/>
  <c r="E62" i="9" s="1"/>
  <c r="B62" i="9" s="1"/>
  <c r="G62" i="9"/>
  <c r="F62" i="9"/>
  <c r="H61" i="9"/>
  <c r="G61" i="9"/>
  <c r="F61" i="9"/>
  <c r="E61" i="9"/>
  <c r="B61" i="9" s="1"/>
  <c r="H60" i="9"/>
  <c r="G60" i="9"/>
  <c r="F60" i="9"/>
  <c r="H59" i="9"/>
  <c r="E59" i="9" s="1"/>
  <c r="B59" i="9" s="1"/>
  <c r="G59" i="9"/>
  <c r="F59" i="9"/>
  <c r="H58" i="9"/>
  <c r="G58" i="9"/>
  <c r="F58" i="9"/>
  <c r="H57" i="9"/>
  <c r="G57" i="9"/>
  <c r="F57" i="9"/>
  <c r="E57" i="9"/>
  <c r="B57" i="9" s="1"/>
  <c r="H56" i="9"/>
  <c r="G56" i="9"/>
  <c r="F56" i="9"/>
  <c r="H55" i="9"/>
  <c r="G55" i="9"/>
  <c r="F55" i="9"/>
  <c r="E55" i="9"/>
  <c r="B55" i="9" s="1"/>
  <c r="H54" i="9"/>
  <c r="E54" i="9" s="1"/>
  <c r="G54" i="9"/>
  <c r="F54" i="9"/>
  <c r="B54" i="9"/>
  <c r="H53" i="9"/>
  <c r="G53" i="9"/>
  <c r="F53" i="9"/>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H44" i="9"/>
  <c r="G44" i="9"/>
  <c r="F44" i="9"/>
  <c r="H43" i="9"/>
  <c r="G43" i="9"/>
  <c r="E43" i="9" s="1"/>
  <c r="B43" i="9" s="1"/>
  <c r="F43" i="9"/>
  <c r="H42" i="9"/>
  <c r="G42" i="9"/>
  <c r="F42" i="9"/>
  <c r="H41" i="9"/>
  <c r="E41" i="9" s="1"/>
  <c r="B41" i="9" s="1"/>
  <c r="G41" i="9"/>
  <c r="F41" i="9"/>
  <c r="H40" i="9"/>
  <c r="G40" i="9"/>
  <c r="F40" i="9"/>
  <c r="H39" i="9"/>
  <c r="G39" i="9"/>
  <c r="F39" i="9"/>
  <c r="H38" i="9"/>
  <c r="E38" i="9" s="1"/>
  <c r="G38" i="9"/>
  <c r="F38" i="9"/>
  <c r="B38" i="9"/>
  <c r="H37" i="9"/>
  <c r="G37" i="9"/>
  <c r="F37" i="9"/>
  <c r="H36" i="9"/>
  <c r="G36" i="9"/>
  <c r="E36" i="9" s="1"/>
  <c r="F36" i="9"/>
  <c r="H35" i="9"/>
  <c r="G35" i="9"/>
  <c r="E35" i="9" s="1"/>
  <c r="B35" i="9" s="1"/>
  <c r="F35" i="9"/>
  <c r="H34" i="9"/>
  <c r="G34" i="9"/>
  <c r="F34" i="9"/>
  <c r="H33" i="9"/>
  <c r="G33" i="9"/>
  <c r="F33" i="9"/>
  <c r="E33" i="9"/>
  <c r="B33" i="9" s="1"/>
  <c r="H32" i="9"/>
  <c r="G32" i="9"/>
  <c r="E32" i="9" s="1"/>
  <c r="B32" i="9" s="1"/>
  <c r="F32" i="9"/>
  <c r="H31" i="9"/>
  <c r="G31" i="9"/>
  <c r="E31" i="9" s="1"/>
  <c r="B31" i="9" s="1"/>
  <c r="F31" i="9"/>
  <c r="H30" i="9"/>
  <c r="E30" i="9" s="1"/>
  <c r="G30" i="9"/>
  <c r="F30" i="9"/>
  <c r="B30" i="9"/>
  <c r="H29" i="9"/>
  <c r="G29" i="9"/>
  <c r="F29" i="9"/>
  <c r="E29" i="9"/>
  <c r="B29" i="9" s="1"/>
  <c r="H28" i="9"/>
  <c r="G28" i="9"/>
  <c r="E28" i="9" s="1"/>
  <c r="F28" i="9"/>
  <c r="H27" i="9"/>
  <c r="G27" i="9"/>
  <c r="E27" i="9" s="1"/>
  <c r="B27" i="9" s="1"/>
  <c r="F27" i="9"/>
  <c r="H26" i="9"/>
  <c r="G26" i="9"/>
  <c r="F26" i="9"/>
  <c r="H25" i="9"/>
  <c r="G25" i="9"/>
  <c r="F25" i="9"/>
  <c r="H24" i="9"/>
  <c r="G24" i="9"/>
  <c r="E24" i="9" s="1"/>
  <c r="B24" i="9" s="1"/>
  <c r="F24" i="9"/>
  <c r="H23" i="9"/>
  <c r="G23" i="9"/>
  <c r="F23" i="9"/>
  <c r="H22" i="9"/>
  <c r="E22" i="9" s="1"/>
  <c r="G22" i="9"/>
  <c r="F22" i="9"/>
  <c r="B22" i="9"/>
  <c r="H21" i="9"/>
  <c r="G21" i="9"/>
  <c r="F21" i="9"/>
  <c r="F20" i="9"/>
  <c r="F4" i="9"/>
  <c r="O3" i="9"/>
  <c r="G274" i="9" s="1"/>
  <c r="E274" i="9" s="1"/>
  <c r="I3" i="9"/>
  <c r="H3" i="9"/>
  <c r="G3" i="9"/>
  <c r="D101" i="8"/>
  <c r="I36" i="3" s="1"/>
  <c r="D95" i="8"/>
  <c r="D90" i="8"/>
  <c r="C1565" i="1" s="1"/>
  <c r="D85" i="8"/>
  <c r="C1560" i="1" s="1"/>
  <c r="G1560" i="1" s="1"/>
  <c r="D80" i="8"/>
  <c r="D75" i="8"/>
  <c r="C1550" i="1" s="1"/>
  <c r="H1550" i="1" s="1"/>
  <c r="D70" i="8"/>
  <c r="D65" i="8"/>
  <c r="C1540" i="1" s="1"/>
  <c r="G1540" i="1" s="1"/>
  <c r="D60" i="8"/>
  <c r="C1535" i="1" s="1"/>
  <c r="H1535" i="1" s="1"/>
  <c r="D55" i="8"/>
  <c r="D50" i="8"/>
  <c r="D44" i="8"/>
  <c r="D36" i="8"/>
  <c r="C1511" i="1" s="1"/>
  <c r="D26" i="8"/>
  <c r="D18" i="8"/>
  <c r="D8" i="8"/>
  <c r="C1483" i="1" s="1"/>
  <c r="E44" i="7"/>
  <c r="D44" i="7"/>
  <c r="E39" i="7"/>
  <c r="E38" i="7" s="1"/>
  <c r="D39" i="7"/>
  <c r="D38" i="7"/>
  <c r="E30" i="7"/>
  <c r="D30" i="7"/>
  <c r="E23" i="7"/>
  <c r="D23" i="7"/>
  <c r="D22" i="7" s="1"/>
  <c r="E22" i="7"/>
  <c r="E14" i="7"/>
  <c r="D14" i="7"/>
  <c r="E7" i="7"/>
  <c r="E6" i="7" s="1"/>
  <c r="E5" i="7" s="1"/>
  <c r="I29" i="3" s="1"/>
  <c r="D7" i="7"/>
  <c r="D6" i="7"/>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3" i="6"/>
  <c r="F92" i="6"/>
  <c r="F91" i="6"/>
  <c r="F90" i="6"/>
  <c r="E90" i="6"/>
  <c r="D90" i="6"/>
  <c r="F88" i="6"/>
  <c r="F87" i="6"/>
  <c r="F86" i="6"/>
  <c r="F85" i="6"/>
  <c r="F84" i="6"/>
  <c r="F83" i="6"/>
  <c r="E82" i="6"/>
  <c r="D82" i="6"/>
  <c r="C1376" i="1" s="1"/>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4" i="6" s="1"/>
  <c r="F53" i="6"/>
  <c r="F52" i="6"/>
  <c r="F51" i="6"/>
  <c r="E50" i="6"/>
  <c r="D50" i="6"/>
  <c r="F50" i="6" s="1"/>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E245" i="5" s="1"/>
  <c r="D1222" i="1" s="1"/>
  <c r="D246" i="5"/>
  <c r="F244" i="5"/>
  <c r="F243" i="5"/>
  <c r="E242" i="5"/>
  <c r="D1219" i="1" s="1"/>
  <c r="D242" i="5"/>
  <c r="C1219" i="1" s="1"/>
  <c r="F241" i="5"/>
  <c r="F240" i="5"/>
  <c r="E239" i="5"/>
  <c r="D1216" i="1" s="1"/>
  <c r="D239" i="5"/>
  <c r="D238" i="5" s="1"/>
  <c r="F236" i="5"/>
  <c r="F235"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80" i="5"/>
  <c r="D177" i="5" s="1"/>
  <c r="C1154" i="1"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87" i="9" s="1"/>
  <c r="D149" i="5"/>
  <c r="F148" i="5"/>
  <c r="F147" i="5"/>
  <c r="E146" i="5"/>
  <c r="D1124" i="1" s="1"/>
  <c r="H1124" i="1" s="1"/>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E56" i="5"/>
  <c r="D1034" i="1" s="1"/>
  <c r="H1034" i="1" s="1"/>
  <c r="D56" i="5"/>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19"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74" i="1" s="1"/>
  <c r="D581" i="4"/>
  <c r="F579" i="4"/>
  <c r="F578" i="4"/>
  <c r="E577" i="4"/>
  <c r="D577" i="4"/>
  <c r="F577" i="4" s="1"/>
  <c r="F576" i="4"/>
  <c r="F575" i="4"/>
  <c r="E574" i="4"/>
  <c r="E567" i="4" s="1"/>
  <c r="D561" i="1"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D509" i="1" s="1"/>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7" i="4"/>
  <c r="E416" i="4"/>
  <c r="D416" i="4"/>
  <c r="F416"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86" i="1" s="1"/>
  <c r="D391" i="4"/>
  <c r="F390" i="4"/>
  <c r="F389" i="4"/>
  <c r="F388" i="4"/>
  <c r="E388" i="4"/>
  <c r="D383" i="1" s="1"/>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F344" i="4"/>
  <c r="E344" i="4"/>
  <c r="D344" i="4"/>
  <c r="F343" i="4"/>
  <c r="F342" i="4"/>
  <c r="F341" i="4"/>
  <c r="F340" i="4"/>
  <c r="E339" i="4"/>
  <c r="E311" i="4"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D263"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0" i="4"/>
  <c r="F229" i="4"/>
  <c r="E228" i="4"/>
  <c r="D228" i="4"/>
  <c r="F228" i="4" s="1"/>
  <c r="F227" i="4"/>
  <c r="F226" i="4"/>
  <c r="F225" i="4"/>
  <c r="E225" i="4"/>
  <c r="E224" i="4" s="1"/>
  <c r="D220" i="1" s="1"/>
  <c r="D225" i="4"/>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4" i="4"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F107" i="4"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79" i="1" s="1"/>
  <c r="D83" i="4"/>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E59" i="4"/>
  <c r="D55" i="1" s="1"/>
  <c r="D59" i="4"/>
  <c r="F58" i="4"/>
  <c r="F57" i="4"/>
  <c r="F56" i="4"/>
  <c r="F55" i="4"/>
  <c r="E54" i="4"/>
  <c r="D54" i="4"/>
  <c r="F54" i="4" s="1"/>
  <c r="F53" i="4"/>
  <c r="F52" i="4"/>
  <c r="F51" i="4"/>
  <c r="E51" i="4"/>
  <c r="D51" i="4"/>
  <c r="F49" i="4"/>
  <c r="F48" i="4"/>
  <c r="F47" i="4"/>
  <c r="F46" i="4"/>
  <c r="E45" i="4"/>
  <c r="E44" i="4" s="1"/>
  <c r="D45" i="4"/>
  <c r="F43" i="4"/>
  <c r="F42" i="4"/>
  <c r="F41" i="4"/>
  <c r="E40" i="4"/>
  <c r="D36" i="1" s="1"/>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6" i="1"/>
  <c r="G1576" i="1" s="1"/>
  <c r="H1575" i="1"/>
  <c r="G1575" i="1"/>
  <c r="C1575" i="1"/>
  <c r="C1574" i="1"/>
  <c r="H1574" i="1" s="1"/>
  <c r="C1573" i="1"/>
  <c r="H1572" i="1"/>
  <c r="C1572" i="1"/>
  <c r="G1572" i="1" s="1"/>
  <c r="H1571" i="1"/>
  <c r="G1571" i="1"/>
  <c r="C1571" i="1"/>
  <c r="C1570" i="1"/>
  <c r="H1570" i="1" s="1"/>
  <c r="C1569" i="1"/>
  <c r="C1568" i="1"/>
  <c r="G1568" i="1" s="1"/>
  <c r="H1567" i="1"/>
  <c r="C1567" i="1"/>
  <c r="G1567" i="1" s="1"/>
  <c r="C1566" i="1"/>
  <c r="H1566" i="1" s="1"/>
  <c r="C1564" i="1"/>
  <c r="G1564" i="1" s="1"/>
  <c r="H1563" i="1"/>
  <c r="G1563" i="1"/>
  <c r="C1563" i="1"/>
  <c r="C1562" i="1"/>
  <c r="H1562" i="1" s="1"/>
  <c r="C1561" i="1"/>
  <c r="H1559" i="1"/>
  <c r="G1559" i="1"/>
  <c r="C1559" i="1"/>
  <c r="C1558" i="1"/>
  <c r="H1558" i="1" s="1"/>
  <c r="C1557" i="1"/>
  <c r="C1556" i="1"/>
  <c r="G1556" i="1" s="1"/>
  <c r="C1555" i="1"/>
  <c r="G1555" i="1" s="1"/>
  <c r="C1554" i="1"/>
  <c r="H1554" i="1" s="1"/>
  <c r="C1553" i="1"/>
  <c r="C1552" i="1"/>
  <c r="G1552" i="1" s="1"/>
  <c r="H1551" i="1"/>
  <c r="C1551" i="1"/>
  <c r="G1551" i="1" s="1"/>
  <c r="C1549" i="1"/>
  <c r="H1548" i="1"/>
  <c r="C1548" i="1"/>
  <c r="G1548" i="1" s="1"/>
  <c r="H1547" i="1"/>
  <c r="G1547" i="1"/>
  <c r="C1547" i="1"/>
  <c r="C1546" i="1"/>
  <c r="H1546" i="1" s="1"/>
  <c r="C1545" i="1"/>
  <c r="H1544" i="1"/>
  <c r="C1544" i="1"/>
  <c r="G1544" i="1" s="1"/>
  <c r="H1543" i="1"/>
  <c r="G1543" i="1"/>
  <c r="C1543" i="1"/>
  <c r="C1542" i="1"/>
  <c r="H1542" i="1" s="1"/>
  <c r="C1541" i="1"/>
  <c r="H1539" i="1"/>
  <c r="G1539" i="1"/>
  <c r="C1539" i="1"/>
  <c r="C1538" i="1"/>
  <c r="H1538" i="1" s="1"/>
  <c r="C1537" i="1"/>
  <c r="H1536" i="1"/>
  <c r="C1536" i="1"/>
  <c r="G1536" i="1" s="1"/>
  <c r="C1534" i="1"/>
  <c r="H1534" i="1" s="1"/>
  <c r="C1533" i="1"/>
  <c r="H1532" i="1"/>
  <c r="C1532" i="1"/>
  <c r="G1532" i="1" s="1"/>
  <c r="H1531" i="1"/>
  <c r="G1531" i="1"/>
  <c r="C1531" i="1"/>
  <c r="C1530" i="1"/>
  <c r="H1530" i="1" s="1"/>
  <c r="C1529" i="1"/>
  <c r="H1528" i="1"/>
  <c r="C1528" i="1"/>
  <c r="G1528" i="1" s="1"/>
  <c r="H1527" i="1"/>
  <c r="G1527" i="1"/>
  <c r="C1527"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C1510" i="1"/>
  <c r="H1510" i="1" s="1"/>
  <c r="C1509" i="1"/>
  <c r="C1508" i="1"/>
  <c r="G1508" i="1" s="1"/>
  <c r="H1507" i="1"/>
  <c r="G1507" i="1"/>
  <c r="C1507" i="1"/>
  <c r="C1506" i="1"/>
  <c r="H1506" i="1" s="1"/>
  <c r="C1505" i="1"/>
  <c r="C1504" i="1"/>
  <c r="G1504" i="1" s="1"/>
  <c r="G1503" i="1"/>
  <c r="C1503" i="1"/>
  <c r="H1503" i="1" s="1"/>
  <c r="C1502" i="1"/>
  <c r="H1502" i="1" s="1"/>
  <c r="C1501" i="1"/>
  <c r="H1500" i="1"/>
  <c r="C1500" i="1"/>
  <c r="G1500" i="1" s="1"/>
  <c r="G1498" i="1"/>
  <c r="C1498" i="1"/>
  <c r="H1498" i="1" s="1"/>
  <c r="C1497" i="1"/>
  <c r="H1496" i="1"/>
  <c r="C1496" i="1"/>
  <c r="G1496" i="1" s="1"/>
  <c r="H1495" i="1"/>
  <c r="G1495" i="1"/>
  <c r="C1495" i="1"/>
  <c r="G1494" i="1"/>
  <c r="C1494" i="1"/>
  <c r="H1494" i="1" s="1"/>
  <c r="C1493" i="1"/>
  <c r="C1492" i="1"/>
  <c r="G1492" i="1" s="1"/>
  <c r="H1491" i="1"/>
  <c r="G1491" i="1"/>
  <c r="C1491" i="1"/>
  <c r="C1490" i="1"/>
  <c r="H1490" i="1" s="1"/>
  <c r="C1489" i="1"/>
  <c r="C1488" i="1"/>
  <c r="G1488" i="1" s="1"/>
  <c r="H1487" i="1"/>
  <c r="G1487" i="1"/>
  <c r="C1487" i="1"/>
  <c r="C1486" i="1"/>
  <c r="H1486" i="1" s="1"/>
  <c r="C1485" i="1"/>
  <c r="C1484" i="1"/>
  <c r="G1484" i="1" s="1"/>
  <c r="G1482" i="1"/>
  <c r="C1482" i="1"/>
  <c r="H1482" i="1" s="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D1473" i="1"/>
  <c r="C1473" i="1"/>
  <c r="J1473" i="1" s="1"/>
  <c r="D1472" i="1"/>
  <c r="G1472" i="1" s="1"/>
  <c r="C1472" i="1"/>
  <c r="H1471" i="1"/>
  <c r="G1471" i="1"/>
  <c r="I1471" i="1" s="1"/>
  <c r="D1471" i="1"/>
  <c r="C1471" i="1"/>
  <c r="J1471" i="1" s="1"/>
  <c r="H1470" i="1"/>
  <c r="G1470" i="1"/>
  <c r="D1470" i="1"/>
  <c r="C1470" i="1"/>
  <c r="H1469" i="1"/>
  <c r="G1469" i="1"/>
  <c r="D1469" i="1"/>
  <c r="C1469" i="1"/>
  <c r="D1468" i="1"/>
  <c r="C1468" i="1"/>
  <c r="H1468" i="1" s="1"/>
  <c r="D1467" i="1"/>
  <c r="C1467" i="1"/>
  <c r="J1467" i="1" s="1"/>
  <c r="D1466" i="1"/>
  <c r="G1466" i="1" s="1"/>
  <c r="C1466" i="1"/>
  <c r="H1465" i="1"/>
  <c r="G1465" i="1"/>
  <c r="I1465" i="1" s="1"/>
  <c r="D1465" i="1"/>
  <c r="C1465" i="1"/>
  <c r="J1465" i="1" s="1"/>
  <c r="D1464" i="1"/>
  <c r="C1464" i="1"/>
  <c r="H1464" i="1" s="1"/>
  <c r="D1463" i="1"/>
  <c r="C1463" i="1"/>
  <c r="J1463" i="1" s="1"/>
  <c r="D1462" i="1"/>
  <c r="G1462" i="1" s="1"/>
  <c r="C1462" i="1"/>
  <c r="D1461" i="1"/>
  <c r="C1461" i="1"/>
  <c r="H1461" i="1" s="1"/>
  <c r="H1460" i="1"/>
  <c r="G1460" i="1"/>
  <c r="I1460" i="1" s="1"/>
  <c r="D1460" i="1"/>
  <c r="C1460" i="1"/>
  <c r="J1460" i="1" s="1"/>
  <c r="G1459" i="1"/>
  <c r="I1459" i="1" s="1"/>
  <c r="D1459" i="1"/>
  <c r="C1459" i="1"/>
  <c r="H1459" i="1" s="1"/>
  <c r="H1458" i="1"/>
  <c r="D1458" i="1"/>
  <c r="C1458" i="1"/>
  <c r="J1458" i="1" s="1"/>
  <c r="D1457" i="1"/>
  <c r="C1457" i="1"/>
  <c r="H1457" i="1" s="1"/>
  <c r="H1456" i="1"/>
  <c r="G1456" i="1"/>
  <c r="I1456" i="1" s="1"/>
  <c r="D1456" i="1"/>
  <c r="C1456" i="1"/>
  <c r="J1456" i="1" s="1"/>
  <c r="G1455" i="1"/>
  <c r="I1455" i="1" s="1"/>
  <c r="D1455" i="1"/>
  <c r="C1455" i="1"/>
  <c r="H1455" i="1" s="1"/>
  <c r="D1454" i="1"/>
  <c r="G1454" i="1" s="1"/>
  <c r="C1454" i="1"/>
  <c r="D1453" i="1"/>
  <c r="C1453" i="1"/>
  <c r="H1452" i="1"/>
  <c r="G1452" i="1"/>
  <c r="I1452" i="1" s="1"/>
  <c r="D1452" i="1"/>
  <c r="C1452" i="1"/>
  <c r="J1452" i="1" s="1"/>
  <c r="G1451" i="1"/>
  <c r="I1451" i="1" s="1"/>
  <c r="D1451" i="1"/>
  <c r="C1451" i="1"/>
  <c r="H1451" i="1" s="1"/>
  <c r="H1450" i="1"/>
  <c r="D1450" i="1"/>
  <c r="C1450" i="1"/>
  <c r="J1450" i="1" s="1"/>
  <c r="D1449" i="1"/>
  <c r="C1449" i="1"/>
  <c r="H1449" i="1" s="1"/>
  <c r="H1448" i="1"/>
  <c r="G1448" i="1"/>
  <c r="I1448" i="1" s="1"/>
  <c r="D1448" i="1"/>
  <c r="C1448" i="1"/>
  <c r="J1448" i="1" s="1"/>
  <c r="G1447" i="1"/>
  <c r="I1447" i="1" s="1"/>
  <c r="D1447" i="1"/>
  <c r="C1447" i="1"/>
  <c r="H1447" i="1" s="1"/>
  <c r="H1446" i="1"/>
  <c r="D1446" i="1"/>
  <c r="C1446" i="1"/>
  <c r="J1446" i="1" s="1"/>
  <c r="J1445" i="1"/>
  <c r="D1445" i="1"/>
  <c r="C1445" i="1"/>
  <c r="G1445" i="1" s="1"/>
  <c r="J1444" i="1"/>
  <c r="D1444" i="1"/>
  <c r="H1444" i="1" s="1"/>
  <c r="C1444" i="1"/>
  <c r="D1443" i="1"/>
  <c r="H1443" i="1" s="1"/>
  <c r="C1443" i="1"/>
  <c r="J1442" i="1"/>
  <c r="H1442" i="1"/>
  <c r="G1442" i="1"/>
  <c r="I1442" i="1" s="1"/>
  <c r="D1442" i="1"/>
  <c r="C1442" i="1"/>
  <c r="D1441" i="1"/>
  <c r="C1441" i="1"/>
  <c r="G1441" i="1" s="1"/>
  <c r="J1440" i="1"/>
  <c r="D1440" i="1"/>
  <c r="H1440" i="1" s="1"/>
  <c r="C1440" i="1"/>
  <c r="D1439" i="1"/>
  <c r="H1439" i="1" s="1"/>
  <c r="C1439" i="1"/>
  <c r="D1438" i="1"/>
  <c r="C1438" i="1"/>
  <c r="D1437" i="1"/>
  <c r="C1437" i="1"/>
  <c r="C1436" i="1"/>
  <c r="D1434" i="1"/>
  <c r="C1434" i="1"/>
  <c r="G1434" i="1" s="1"/>
  <c r="D1433" i="1"/>
  <c r="C1433" i="1"/>
  <c r="G1433" i="1" s="1"/>
  <c r="H1432" i="1"/>
  <c r="D1432" i="1"/>
  <c r="C1432" i="1"/>
  <c r="G1432" i="1" s="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D1418" i="1"/>
  <c r="H1418" i="1" s="1"/>
  <c r="C1418" i="1"/>
  <c r="G1418" i="1" s="1"/>
  <c r="H1417" i="1"/>
  <c r="G1417" i="1"/>
  <c r="D1417" i="1"/>
  <c r="C1417" i="1"/>
  <c r="D1416" i="1"/>
  <c r="H1415" i="1"/>
  <c r="G1415" i="1"/>
  <c r="D1415" i="1"/>
  <c r="C1415" i="1"/>
  <c r="D1414" i="1"/>
  <c r="C1414" i="1"/>
  <c r="G1414" i="1" s="1"/>
  <c r="H1413" i="1"/>
  <c r="G1413" i="1"/>
  <c r="D1413" i="1"/>
  <c r="C1413" i="1"/>
  <c r="D1412" i="1"/>
  <c r="C1412" i="1"/>
  <c r="G1412" i="1" s="1"/>
  <c r="H1411" i="1"/>
  <c r="G1411" i="1"/>
  <c r="D1411" i="1"/>
  <c r="C1411" i="1"/>
  <c r="D1410" i="1"/>
  <c r="C1410" i="1"/>
  <c r="H1410" i="1" s="1"/>
  <c r="D1409" i="1"/>
  <c r="H1407" i="1"/>
  <c r="G1407" i="1"/>
  <c r="D1407" i="1"/>
  <c r="C1407" i="1"/>
  <c r="H1406" i="1"/>
  <c r="G1406" i="1"/>
  <c r="D1406" i="1"/>
  <c r="C1406" i="1"/>
  <c r="D1405" i="1"/>
  <c r="C1405" i="1"/>
  <c r="H1404" i="1"/>
  <c r="G1404" i="1"/>
  <c r="D1404" i="1"/>
  <c r="C1404" i="1"/>
  <c r="H1403" i="1"/>
  <c r="G1403" i="1"/>
  <c r="D1403" i="1"/>
  <c r="C1403" i="1"/>
  <c r="D1402" i="1"/>
  <c r="G1402" i="1" s="1"/>
  <c r="C1402"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D1382" i="1"/>
  <c r="C1382" i="1"/>
  <c r="G1382" i="1" s="1"/>
  <c r="H1381" i="1"/>
  <c r="G1381" i="1"/>
  <c r="D1381" i="1"/>
  <c r="C1381" i="1"/>
  <c r="D1380" i="1"/>
  <c r="C1380" i="1"/>
  <c r="H1379" i="1"/>
  <c r="G1379" i="1"/>
  <c r="D1379" i="1"/>
  <c r="C1379" i="1"/>
  <c r="H1378" i="1"/>
  <c r="G1378" i="1"/>
  <c r="D1378" i="1"/>
  <c r="C1378" i="1"/>
  <c r="H1377" i="1"/>
  <c r="G1377" i="1"/>
  <c r="D1377" i="1"/>
  <c r="C1377" i="1"/>
  <c r="D1376" i="1"/>
  <c r="D1375" i="1"/>
  <c r="G1375" i="1" s="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D1353" i="1"/>
  <c r="C1353" i="1"/>
  <c r="G1353" i="1" s="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D1331" i="1"/>
  <c r="C1331" i="1"/>
  <c r="H1331" i="1" s="1"/>
  <c r="C1330" i="1"/>
  <c r="H1328" i="1"/>
  <c r="G1328" i="1"/>
  <c r="D1328" i="1"/>
  <c r="C1328" i="1"/>
  <c r="H1327" i="1"/>
  <c r="G1327" i="1"/>
  <c r="D1327" i="1"/>
  <c r="C1327" i="1"/>
  <c r="H1326" i="1"/>
  <c r="G1326" i="1"/>
  <c r="D1326" i="1"/>
  <c r="C1326" i="1"/>
  <c r="H1325" i="1"/>
  <c r="G1325" i="1"/>
  <c r="D1325" i="1"/>
  <c r="C1325" i="1"/>
  <c r="D1324" i="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G1301" i="1"/>
  <c r="D1301" i="1"/>
  <c r="C1301" i="1"/>
  <c r="D1300" i="1"/>
  <c r="C1300" i="1"/>
  <c r="G1300" i="1" s="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G1275" i="1"/>
  <c r="D1275" i="1"/>
  <c r="C1275" i="1"/>
  <c r="H1275" i="1" s="1"/>
  <c r="H1274" i="1"/>
  <c r="G1274" i="1"/>
  <c r="D1274" i="1"/>
  <c r="C1274" i="1"/>
  <c r="H1273" i="1"/>
  <c r="G1273" i="1"/>
  <c r="D1273" i="1"/>
  <c r="C1273" i="1"/>
  <c r="H1272" i="1"/>
  <c r="G1272" i="1"/>
  <c r="D1272" i="1"/>
  <c r="C1272" i="1"/>
  <c r="H1271" i="1"/>
  <c r="G1271" i="1"/>
  <c r="D1271" i="1"/>
  <c r="C1271" i="1"/>
  <c r="D1270" i="1"/>
  <c r="C1270" i="1"/>
  <c r="H1269" i="1"/>
  <c r="G1269" i="1"/>
  <c r="D1269" i="1"/>
  <c r="C1269" i="1"/>
  <c r="H1268" i="1"/>
  <c r="G1268" i="1"/>
  <c r="D1268" i="1"/>
  <c r="C1268" i="1"/>
  <c r="H1267" i="1"/>
  <c r="G1267" i="1"/>
  <c r="D1267" i="1"/>
  <c r="C1267" i="1"/>
  <c r="H1266" i="1"/>
  <c r="D1266" i="1"/>
  <c r="C1266" i="1"/>
  <c r="H1265" i="1"/>
  <c r="G1265" i="1"/>
  <c r="D1265" i="1"/>
  <c r="C1265" i="1"/>
  <c r="D1264" i="1"/>
  <c r="H1264" i="1" s="1"/>
  <c r="C1264" i="1"/>
  <c r="G1263"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4" i="1"/>
  <c r="G1244" i="1"/>
  <c r="D1244" i="1"/>
  <c r="C1244" i="1"/>
  <c r="H1243" i="1"/>
  <c r="G1243" i="1"/>
  <c r="D1243" i="1"/>
  <c r="C1243" i="1"/>
  <c r="D1242" i="1"/>
  <c r="C1242" i="1"/>
  <c r="D1241" i="1"/>
  <c r="C1241" i="1"/>
  <c r="D1240" i="1"/>
  <c r="C1240" i="1"/>
  <c r="G1240" i="1" s="1"/>
  <c r="H1239" i="1"/>
  <c r="G1239" i="1"/>
  <c r="D1239" i="1"/>
  <c r="C1239" i="1"/>
  <c r="H1238" i="1"/>
  <c r="G1238" i="1"/>
  <c r="D1238" i="1"/>
  <c r="C1238" i="1"/>
  <c r="D1237" i="1"/>
  <c r="G1237" i="1" s="1"/>
  <c r="C1237" i="1"/>
  <c r="D1236" i="1"/>
  <c r="H1234" i="1"/>
  <c r="G1234" i="1"/>
  <c r="D1234" i="1"/>
  <c r="C1234" i="1"/>
  <c r="D1233" i="1"/>
  <c r="C1233" i="1"/>
  <c r="D1232" i="1"/>
  <c r="H1232" i="1" s="1"/>
  <c r="C1232" i="1"/>
  <c r="H1231" i="1"/>
  <c r="G1231" i="1"/>
  <c r="D1231" i="1"/>
  <c r="C1231" i="1"/>
  <c r="H1230" i="1"/>
  <c r="G1230" i="1"/>
  <c r="D1230" i="1"/>
  <c r="C1230" i="1"/>
  <c r="D1229" i="1"/>
  <c r="C1229" i="1"/>
  <c r="H1229" i="1" s="1"/>
  <c r="H1228" i="1"/>
  <c r="G1228" i="1"/>
  <c r="D1228" i="1"/>
  <c r="C1228" i="1"/>
  <c r="D1227" i="1"/>
  <c r="C1227" i="1"/>
  <c r="D1226" i="1"/>
  <c r="H1226" i="1" s="1"/>
  <c r="C1226" i="1"/>
  <c r="H1225" i="1"/>
  <c r="G1225" i="1"/>
  <c r="D1225" i="1"/>
  <c r="C1225" i="1"/>
  <c r="D1224" i="1"/>
  <c r="G1224" i="1" s="1"/>
  <c r="C1224" i="1"/>
  <c r="D1221" i="1"/>
  <c r="C1221" i="1"/>
  <c r="H1221" i="1" s="1"/>
  <c r="D1220" i="1"/>
  <c r="G1220" i="1" s="1"/>
  <c r="C1220" i="1"/>
  <c r="D1218" i="1"/>
  <c r="C1218" i="1"/>
  <c r="H1218" i="1" s="1"/>
  <c r="D1217" i="1"/>
  <c r="C1217" i="1"/>
  <c r="H1217" i="1" s="1"/>
  <c r="C1216" i="1"/>
  <c r="D1213" i="1"/>
  <c r="G1213" i="1" s="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G1194" i="1"/>
  <c r="D1194" i="1"/>
  <c r="H1194" i="1" s="1"/>
  <c r="C1194" i="1"/>
  <c r="H1193" i="1"/>
  <c r="G1193" i="1"/>
  <c r="D1193" i="1"/>
  <c r="C1193" i="1"/>
  <c r="H1192" i="1"/>
  <c r="G1192" i="1"/>
  <c r="D1192" i="1"/>
  <c r="C1192" i="1"/>
  <c r="H1191" i="1"/>
  <c r="G1191" i="1"/>
  <c r="D1191" i="1"/>
  <c r="C1191" i="1"/>
  <c r="H1190" i="1"/>
  <c r="G1190" i="1"/>
  <c r="D1190" i="1"/>
  <c r="C1190" i="1"/>
  <c r="D1189" i="1"/>
  <c r="C1189" i="1"/>
  <c r="G1189" i="1" s="1"/>
  <c r="H1188" i="1"/>
  <c r="G1188" i="1"/>
  <c r="D1188" i="1"/>
  <c r="C1188" i="1"/>
  <c r="H1187" i="1"/>
  <c r="G1187" i="1"/>
  <c r="D1187" i="1"/>
  <c r="C1187" i="1"/>
  <c r="H1186" i="1"/>
  <c r="G1186" i="1"/>
  <c r="D1186" i="1"/>
  <c r="C1186" i="1"/>
  <c r="H1185" i="1"/>
  <c r="G1185" i="1"/>
  <c r="D1185" i="1"/>
  <c r="C1185"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H1166" i="1" s="1"/>
  <c r="C1166" i="1"/>
  <c r="D1165" i="1"/>
  <c r="H1165" i="1" s="1"/>
  <c r="C1165" i="1"/>
  <c r="D1164" i="1"/>
  <c r="G1164" i="1" s="1"/>
  <c r="C1164" i="1"/>
  <c r="H1164" i="1" s="1"/>
  <c r="D1163" i="1"/>
  <c r="C1163" i="1"/>
  <c r="H1162" i="1"/>
  <c r="G1162" i="1"/>
  <c r="D1162" i="1"/>
  <c r="C1162" i="1"/>
  <c r="H1161" i="1"/>
  <c r="G1161" i="1"/>
  <c r="D1161" i="1"/>
  <c r="C1161" i="1"/>
  <c r="H1160" i="1"/>
  <c r="G1160" i="1"/>
  <c r="D1160" i="1"/>
  <c r="C1160" i="1"/>
  <c r="D1159" i="1"/>
  <c r="H1159" i="1" s="1"/>
  <c r="C1159" i="1"/>
  <c r="D1158" i="1"/>
  <c r="G1158" i="1" s="1"/>
  <c r="C1158" i="1"/>
  <c r="D1157" i="1"/>
  <c r="H1157" i="1" s="1"/>
  <c r="C1157" i="1"/>
  <c r="D1156" i="1"/>
  <c r="C1156" i="1"/>
  <c r="D1155" i="1"/>
  <c r="C1155" i="1"/>
  <c r="D1154" i="1"/>
  <c r="H1151" i="1"/>
  <c r="G1151" i="1"/>
  <c r="D1151" i="1"/>
  <c r="C1151" i="1"/>
  <c r="H1150" i="1"/>
  <c r="G1150" i="1"/>
  <c r="D1150" i="1"/>
  <c r="C1150" i="1"/>
  <c r="D1149" i="1"/>
  <c r="C1149" i="1"/>
  <c r="D1148" i="1"/>
  <c r="C1148" i="1"/>
  <c r="H1148" i="1" s="1"/>
  <c r="H1147" i="1"/>
  <c r="G1147" i="1"/>
  <c r="D1147" i="1"/>
  <c r="C1147" i="1"/>
  <c r="H1146" i="1"/>
  <c r="G1146" i="1"/>
  <c r="D1146" i="1"/>
  <c r="C1146" i="1"/>
  <c r="H1145" i="1"/>
  <c r="G1145" i="1"/>
  <c r="D1145" i="1"/>
  <c r="C1145" i="1"/>
  <c r="D1144" i="1"/>
  <c r="H1144" i="1" s="1"/>
  <c r="C1144" i="1"/>
  <c r="G1144" i="1" s="1"/>
  <c r="H1143" i="1"/>
  <c r="G1143" i="1"/>
  <c r="D1143" i="1"/>
  <c r="C1143" i="1"/>
  <c r="D1142" i="1"/>
  <c r="H1142" i="1" s="1"/>
  <c r="C1142" i="1"/>
  <c r="D1141" i="1"/>
  <c r="C1141" i="1"/>
  <c r="H1140" i="1"/>
  <c r="G1140" i="1"/>
  <c r="D1140" i="1"/>
  <c r="C1140" i="1"/>
  <c r="H1139" i="1"/>
  <c r="G1139" i="1"/>
  <c r="D1139" i="1"/>
  <c r="C1139" i="1"/>
  <c r="H1138" i="1"/>
  <c r="G1138" i="1"/>
  <c r="D1138" i="1"/>
  <c r="C1138" i="1"/>
  <c r="D1137" i="1"/>
  <c r="G1137" i="1" s="1"/>
  <c r="C1137" i="1"/>
  <c r="D1136" i="1"/>
  <c r="C1136" i="1"/>
  <c r="H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C1117" i="1"/>
  <c r="H1117" i="1" s="1"/>
  <c r="H1116" i="1"/>
  <c r="G1116" i="1"/>
  <c r="D1116" i="1"/>
  <c r="C1116" i="1"/>
  <c r="H1115" i="1"/>
  <c r="G1115" i="1"/>
  <c r="D1115" i="1"/>
  <c r="C1115" i="1"/>
  <c r="H1114" i="1"/>
  <c r="G1114" i="1"/>
  <c r="D1114" i="1"/>
  <c r="C1114" i="1"/>
  <c r="D1113" i="1"/>
  <c r="C1113" i="1"/>
  <c r="H1113"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G1054" i="1" s="1"/>
  <c r="C1054" i="1"/>
  <c r="H1053" i="1"/>
  <c r="G1053" i="1"/>
  <c r="D1053" i="1"/>
  <c r="C1053" i="1"/>
  <c r="H1052" i="1"/>
  <c r="G1052" i="1"/>
  <c r="D1052" i="1"/>
  <c r="C1052" i="1"/>
  <c r="H1051" i="1"/>
  <c r="G1051" i="1"/>
  <c r="D1051" i="1"/>
  <c r="C1051" i="1"/>
  <c r="H1050" i="1"/>
  <c r="G1050" i="1"/>
  <c r="D1050" i="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G1036" i="1" s="1"/>
  <c r="C1036" i="1"/>
  <c r="D1035" i="1"/>
  <c r="H1035" i="1" s="1"/>
  <c r="C1035" i="1"/>
  <c r="C1034" i="1"/>
  <c r="D1033" i="1"/>
  <c r="C1033" i="1"/>
  <c r="D1032" i="1"/>
  <c r="G1032" i="1" s="1"/>
  <c r="C1032" i="1"/>
  <c r="H1032" i="1" s="1"/>
  <c r="H1031" i="1"/>
  <c r="D1031" i="1"/>
  <c r="C1031" i="1"/>
  <c r="G1031" i="1" s="1"/>
  <c r="C1030" i="1"/>
  <c r="H1029" i="1"/>
  <c r="G1029" i="1"/>
  <c r="D1029" i="1"/>
  <c r="C1029" i="1"/>
  <c r="D1028" i="1"/>
  <c r="C1028" i="1"/>
  <c r="D1027" i="1"/>
  <c r="C1027" i="1"/>
  <c r="H1026" i="1"/>
  <c r="G1026" i="1"/>
  <c r="D1026" i="1"/>
  <c r="C1026"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C1003" i="1"/>
  <c r="G1003" i="1" s="1"/>
  <c r="H1002" i="1"/>
  <c r="G1002" i="1"/>
  <c r="D1002" i="1"/>
  <c r="C1002" i="1"/>
  <c r="H1001" i="1"/>
  <c r="G1001" i="1"/>
  <c r="D1001" i="1"/>
  <c r="C1001" i="1"/>
  <c r="D1000" i="1"/>
  <c r="C1000" i="1"/>
  <c r="G1000" i="1" s="1"/>
  <c r="D999" i="1"/>
  <c r="C999" i="1"/>
  <c r="G999" i="1" s="1"/>
  <c r="D998" i="1"/>
  <c r="C998" i="1"/>
  <c r="D997" i="1"/>
  <c r="H996" i="1"/>
  <c r="D996" i="1"/>
  <c r="C996" i="1"/>
  <c r="G996" i="1" s="1"/>
  <c r="D995" i="1"/>
  <c r="G995" i="1" s="1"/>
  <c r="C995" i="1"/>
  <c r="D994" i="1"/>
  <c r="G994" i="1" s="1"/>
  <c r="C994" i="1"/>
  <c r="D993" i="1"/>
  <c r="G993" i="1" s="1"/>
  <c r="C993" i="1"/>
  <c r="H992" i="1"/>
  <c r="G992" i="1"/>
  <c r="D992" i="1"/>
  <c r="C992" i="1"/>
  <c r="D991" i="1"/>
  <c r="G991" i="1" s="1"/>
  <c r="C991" i="1"/>
  <c r="H989" i="1"/>
  <c r="G989" i="1"/>
  <c r="D989" i="1"/>
  <c r="C989" i="1"/>
  <c r="D988" i="1"/>
  <c r="G988" i="1" s="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C817" i="1"/>
  <c r="H817" i="1" s="1"/>
  <c r="H816" i="1"/>
  <c r="G816" i="1"/>
  <c r="D816" i="1"/>
  <c r="C816" i="1"/>
  <c r="H815" i="1"/>
  <c r="G815" i="1"/>
  <c r="D815" i="1"/>
  <c r="C815" i="1"/>
  <c r="H814" i="1"/>
  <c r="G814" i="1"/>
  <c r="D814" i="1"/>
  <c r="C814" i="1"/>
  <c r="H813" i="1"/>
  <c r="G813" i="1"/>
  <c r="D813" i="1"/>
  <c r="C813" i="1"/>
  <c r="D812" i="1"/>
  <c r="G812" i="1" s="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D713" i="1"/>
  <c r="G713" i="1" s="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G659" i="1" s="1"/>
  <c r="C659" i="1"/>
  <c r="D658" i="1"/>
  <c r="H658" i="1" s="1"/>
  <c r="C658" i="1"/>
  <c r="G658" i="1" s="1"/>
  <c r="D657" i="1"/>
  <c r="C657" i="1"/>
  <c r="H657" i="1" s="1"/>
  <c r="G656" i="1"/>
  <c r="D656" i="1"/>
  <c r="C656" i="1"/>
  <c r="H656" i="1" s="1"/>
  <c r="D655" i="1"/>
  <c r="C655" i="1"/>
  <c r="H655" i="1" s="1"/>
  <c r="H654" i="1"/>
  <c r="D654" i="1"/>
  <c r="G654" i="1" s="1"/>
  <c r="C654" i="1"/>
  <c r="H653" i="1"/>
  <c r="G653" i="1"/>
  <c r="D653" i="1"/>
  <c r="C653" i="1"/>
  <c r="H652" i="1"/>
  <c r="G652" i="1"/>
  <c r="D652" i="1"/>
  <c r="C652" i="1"/>
  <c r="H651" i="1"/>
  <c r="D651" i="1"/>
  <c r="G651" i="1" s="1"/>
  <c r="C651" i="1"/>
  <c r="H650" i="1"/>
  <c r="G650" i="1"/>
  <c r="D650" i="1"/>
  <c r="C650" i="1"/>
  <c r="H649" i="1"/>
  <c r="G649" i="1"/>
  <c r="D649" i="1"/>
  <c r="C649" i="1"/>
  <c r="H648" i="1"/>
  <c r="D648" i="1"/>
  <c r="C648" i="1"/>
  <c r="G648" i="1" s="1"/>
  <c r="H647" i="1"/>
  <c r="G647" i="1"/>
  <c r="D647" i="1"/>
  <c r="C647" i="1"/>
  <c r="H646" i="1"/>
  <c r="D646" i="1"/>
  <c r="C646" i="1"/>
  <c r="G646" i="1" s="1"/>
  <c r="D645" i="1"/>
  <c r="D644" i="1"/>
  <c r="C644" i="1"/>
  <c r="G644" i="1" s="1"/>
  <c r="H643" i="1"/>
  <c r="D643" i="1"/>
  <c r="G643" i="1" s="1"/>
  <c r="C643" i="1"/>
  <c r="H642" i="1"/>
  <c r="D642" i="1"/>
  <c r="C642" i="1"/>
  <c r="D641" i="1"/>
  <c r="C641" i="1"/>
  <c r="G641" i="1" s="1"/>
  <c r="H632" i="1"/>
  <c r="G632" i="1"/>
  <c r="D632" i="1"/>
  <c r="C632" i="1"/>
  <c r="H631" i="1"/>
  <c r="D631" i="1"/>
  <c r="C631" i="1"/>
  <c r="G631" i="1" s="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H600" i="1" s="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D502" i="1"/>
  <c r="H502" i="1" s="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C411" i="1"/>
  <c r="D406" i="1"/>
  <c r="G406" i="1" s="1"/>
  <c r="C406" i="1"/>
  <c r="D405" i="1"/>
  <c r="C405" i="1"/>
  <c r="G405" i="1" s="1"/>
  <c r="H404" i="1"/>
  <c r="G404" i="1"/>
  <c r="D404" i="1"/>
  <c r="C404" i="1"/>
  <c r="H401" i="1"/>
  <c r="G401" i="1"/>
  <c r="D401" i="1"/>
  <c r="C401" i="1"/>
  <c r="H400" i="1"/>
  <c r="G400" i="1"/>
  <c r="D400" i="1"/>
  <c r="C400" i="1"/>
  <c r="H399" i="1"/>
  <c r="G399" i="1"/>
  <c r="D399" i="1"/>
  <c r="C399" i="1"/>
  <c r="D398" i="1"/>
  <c r="H398" i="1" s="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D389" i="1"/>
  <c r="G389" i="1" s="1"/>
  <c r="C389" i="1"/>
  <c r="D388" i="1"/>
  <c r="G388" i="1" s="1"/>
  <c r="C388" i="1"/>
  <c r="H387" i="1"/>
  <c r="G387" i="1"/>
  <c r="D387" i="1"/>
  <c r="C387"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H370" i="1"/>
  <c r="G370" i="1"/>
  <c r="D370" i="1"/>
  <c r="C370" i="1"/>
  <c r="D369" i="1"/>
  <c r="G369" i="1" s="1"/>
  <c r="C369" i="1"/>
  <c r="H368" i="1"/>
  <c r="G368" i="1"/>
  <c r="D368" i="1"/>
  <c r="C368" i="1"/>
  <c r="H367" i="1"/>
  <c r="G367" i="1"/>
  <c r="D367" i="1"/>
  <c r="C367" i="1"/>
  <c r="H366" i="1"/>
  <c r="G366" i="1"/>
  <c r="D366" i="1"/>
  <c r="C366" i="1"/>
  <c r="H365" i="1"/>
  <c r="G365" i="1"/>
  <c r="D365" i="1"/>
  <c r="C365" i="1"/>
  <c r="D364" i="1"/>
  <c r="H364" i="1" s="1"/>
  <c r="C364" i="1"/>
  <c r="G364" i="1" s="1"/>
  <c r="H363" i="1"/>
  <c r="D363" i="1"/>
  <c r="G363" i="1" s="1"/>
  <c r="C363" i="1"/>
  <c r="D362" i="1"/>
  <c r="G362" i="1" s="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D276" i="1"/>
  <c r="C276" i="1"/>
  <c r="G276" i="1" s="1"/>
  <c r="D275" i="1"/>
  <c r="H274" i="1"/>
  <c r="D274" i="1"/>
  <c r="G274" i="1" s="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58" i="1"/>
  <c r="G258" i="1"/>
  <c r="D258" i="1"/>
  <c r="C258" i="1"/>
  <c r="D257" i="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D229" i="1"/>
  <c r="H229" i="1" s="1"/>
  <c r="C229" i="1"/>
  <c r="H228" i="1"/>
  <c r="G228" i="1"/>
  <c r="D228" i="1"/>
  <c r="C228" i="1"/>
  <c r="D227" i="1"/>
  <c r="G227" i="1" s="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D210" i="1"/>
  <c r="C210" i="1"/>
  <c r="H210" i="1" s="1"/>
  <c r="H209" i="1"/>
  <c r="G209" i="1"/>
  <c r="D209" i="1"/>
  <c r="C209" i="1"/>
  <c r="H208" i="1"/>
  <c r="G208" i="1"/>
  <c r="D208" i="1"/>
  <c r="C208" i="1"/>
  <c r="D207" i="1"/>
  <c r="H207" i="1" s="1"/>
  <c r="C207" i="1"/>
  <c r="D206" i="1"/>
  <c r="C206" i="1"/>
  <c r="H205" i="1"/>
  <c r="G205" i="1"/>
  <c r="D205" i="1"/>
  <c r="C205" i="1"/>
  <c r="H204" i="1"/>
  <c r="G204" i="1"/>
  <c r="D204" i="1"/>
  <c r="C204" i="1"/>
  <c r="H203" i="1"/>
  <c r="G203" i="1"/>
  <c r="D203" i="1"/>
  <c r="C203" i="1"/>
  <c r="H202" i="1"/>
  <c r="G202" i="1"/>
  <c r="D202" i="1"/>
  <c r="C202" i="1"/>
  <c r="D201" i="1"/>
  <c r="G201" i="1" s="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G191" i="1" s="1"/>
  <c r="C191" i="1"/>
  <c r="D190" i="1"/>
  <c r="C190" i="1"/>
  <c r="H190" i="1" s="1"/>
  <c r="D189" i="1"/>
  <c r="C189" i="1"/>
  <c r="D188" i="1"/>
  <c r="C188" i="1"/>
  <c r="D187" i="1"/>
  <c r="C187" i="1"/>
  <c r="H187" i="1" s="1"/>
  <c r="D186" i="1"/>
  <c r="G186" i="1" s="1"/>
  <c r="C186" i="1"/>
  <c r="H186" i="1" s="1"/>
  <c r="H185" i="1"/>
  <c r="G185" i="1"/>
  <c r="D185" i="1"/>
  <c r="C185" i="1"/>
  <c r="H183" i="1"/>
  <c r="G183" i="1"/>
  <c r="D183" i="1"/>
  <c r="C183" i="1"/>
  <c r="D182" i="1"/>
  <c r="C182" i="1"/>
  <c r="D181" i="1"/>
  <c r="G181" i="1" s="1"/>
  <c r="C181" i="1"/>
  <c r="D180" i="1"/>
  <c r="C180" i="1"/>
  <c r="H180" i="1" s="1"/>
  <c r="D179" i="1"/>
  <c r="G179" i="1" s="1"/>
  <c r="C179" i="1"/>
  <c r="D178" i="1"/>
  <c r="H178" i="1" s="1"/>
  <c r="C178" i="1"/>
  <c r="G178" i="1" s="1"/>
  <c r="D177" i="1"/>
  <c r="C177" i="1"/>
  <c r="D176" i="1"/>
  <c r="C176" i="1"/>
  <c r="G176" i="1" s="1"/>
  <c r="D175" i="1"/>
  <c r="C175" i="1"/>
  <c r="D174" i="1"/>
  <c r="C174" i="1"/>
  <c r="H174" i="1" s="1"/>
  <c r="D173" i="1"/>
  <c r="D172" i="1"/>
  <c r="C172" i="1"/>
  <c r="H171" i="1"/>
  <c r="G171" i="1"/>
  <c r="D171" i="1"/>
  <c r="C171" i="1"/>
  <c r="D170" i="1"/>
  <c r="H170" i="1" s="1"/>
  <c r="C170" i="1"/>
  <c r="H169" i="1"/>
  <c r="G169" i="1"/>
  <c r="D169" i="1"/>
  <c r="C169" i="1"/>
  <c r="H168" i="1"/>
  <c r="G168" i="1"/>
  <c r="D168" i="1"/>
  <c r="C168" i="1"/>
  <c r="D167" i="1"/>
  <c r="G167" i="1" s="1"/>
  <c r="C167" i="1"/>
  <c r="H167" i="1" s="1"/>
  <c r="D166" i="1"/>
  <c r="H166" i="1" s="1"/>
  <c r="C166" i="1"/>
  <c r="C165" i="1"/>
  <c r="H164" i="1"/>
  <c r="G164" i="1"/>
  <c r="D164" i="1"/>
  <c r="C164" i="1"/>
  <c r="H163" i="1"/>
  <c r="G163" i="1"/>
  <c r="D163" i="1"/>
  <c r="C163" i="1"/>
  <c r="D162" i="1"/>
  <c r="C162" i="1"/>
  <c r="H161" i="1"/>
  <c r="D161" i="1"/>
  <c r="C161" i="1"/>
  <c r="G161" i="1" s="1"/>
  <c r="H160" i="1"/>
  <c r="G160" i="1"/>
  <c r="D160" i="1"/>
  <c r="C160" i="1"/>
  <c r="H158" i="1"/>
  <c r="G158" i="1"/>
  <c r="D158" i="1"/>
  <c r="C158" i="1"/>
  <c r="H157" i="1"/>
  <c r="D157" i="1"/>
  <c r="C157" i="1"/>
  <c r="H156" i="1"/>
  <c r="G156" i="1"/>
  <c r="D156" i="1"/>
  <c r="C156" i="1"/>
  <c r="D155" i="1"/>
  <c r="H155" i="1" s="1"/>
  <c r="C155" i="1"/>
  <c r="D154" i="1"/>
  <c r="C154" i="1"/>
  <c r="H154" i="1" s="1"/>
  <c r="H153" i="1"/>
  <c r="G153" i="1"/>
  <c r="D153" i="1"/>
  <c r="C153" i="1"/>
  <c r="H152" i="1"/>
  <c r="G152" i="1"/>
  <c r="D152" i="1"/>
  <c r="C152" i="1"/>
  <c r="H151" i="1"/>
  <c r="G151" i="1"/>
  <c r="D151" i="1"/>
  <c r="C151" i="1"/>
  <c r="D150" i="1"/>
  <c r="C150" i="1"/>
  <c r="D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D121" i="1"/>
  <c r="H119" i="1"/>
  <c r="G119" i="1"/>
  <c r="D119" i="1"/>
  <c r="C119" i="1"/>
  <c r="D118" i="1"/>
  <c r="G118" i="1" s="1"/>
  <c r="C118" i="1"/>
  <c r="D117" i="1"/>
  <c r="H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D110" i="1"/>
  <c r="H110" i="1" s="1"/>
  <c r="C110" i="1"/>
  <c r="G110" i="1" s="1"/>
  <c r="H109" i="1"/>
  <c r="G109" i="1"/>
  <c r="D109" i="1"/>
  <c r="C109" i="1"/>
  <c r="D108" i="1"/>
  <c r="C108" i="1"/>
  <c r="H107" i="1"/>
  <c r="D107" i="1"/>
  <c r="G107" i="1" s="1"/>
  <c r="C107" i="1"/>
  <c r="H106" i="1"/>
  <c r="G106" i="1"/>
  <c r="D106" i="1"/>
  <c r="C106" i="1"/>
  <c r="H105" i="1"/>
  <c r="G105" i="1"/>
  <c r="D105" i="1"/>
  <c r="C105" i="1"/>
  <c r="H104" i="1"/>
  <c r="G104" i="1"/>
  <c r="D104" i="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2" i="1"/>
  <c r="G92" i="1"/>
  <c r="D92" i="1"/>
  <c r="C92" i="1"/>
  <c r="H91" i="1"/>
  <c r="G91" i="1"/>
  <c r="D91" i="1"/>
  <c r="C91" i="1"/>
  <c r="D90" i="1"/>
  <c r="H90" i="1" s="1"/>
  <c r="C90" i="1"/>
  <c r="D89" i="1"/>
  <c r="C89" i="1"/>
  <c r="H89" i="1" s="1"/>
  <c r="D88" i="1"/>
  <c r="C88"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D72" i="1"/>
  <c r="C72" i="1"/>
  <c r="G72" i="1" s="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C57" i="1"/>
  <c r="G57" i="1" s="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D25" i="1"/>
  <c r="C25" i="1"/>
  <c r="H24" i="1"/>
  <c r="G24" i="1"/>
  <c r="D24" i="1"/>
  <c r="C24" i="1"/>
  <c r="G23" i="1"/>
  <c r="D23" i="1"/>
  <c r="C23" i="1"/>
  <c r="H23" i="1" s="1"/>
  <c r="H22" i="1"/>
  <c r="G22" i="1"/>
  <c r="D22" i="1"/>
  <c r="C22" i="1"/>
  <c r="H21" i="1"/>
  <c r="G21" i="1"/>
  <c r="D21" i="1"/>
  <c r="C21" i="1"/>
  <c r="D20" i="1"/>
  <c r="G20" i="1" s="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1" i="1" s="1"/>
  <c r="H10" i="1"/>
  <c r="G10" i="1"/>
  <c r="D10" i="1"/>
  <c r="C10" i="1"/>
  <c r="D9" i="1"/>
  <c r="C9" i="1"/>
  <c r="D8" i="1"/>
  <c r="C8" i="1"/>
  <c r="H8" i="1" s="1"/>
  <c r="D7" i="1"/>
  <c r="C7" i="1"/>
  <c r="H7" i="1" s="1"/>
  <c r="G6" i="1"/>
  <c r="D6" i="1"/>
  <c r="H6" i="1" s="1"/>
  <c r="C6" i="1"/>
  <c r="D5" i="1"/>
  <c r="G5" i="1" s="1"/>
  <c r="C5" i="1"/>
  <c r="D4" i="1"/>
  <c r="C4" i="1"/>
  <c r="H1237" i="1" l="1"/>
  <c r="H1270" i="1"/>
  <c r="G1266" i="1"/>
  <c r="G1264" i="1"/>
  <c r="G1242" i="1"/>
  <c r="E288" i="9"/>
  <c r="G1245" i="1"/>
  <c r="G1241" i="1"/>
  <c r="F259" i="5"/>
  <c r="H1233" i="1"/>
  <c r="G1232" i="1"/>
  <c r="H1227" i="1"/>
  <c r="F250" i="5"/>
  <c r="G1226" i="1"/>
  <c r="D1223" i="1"/>
  <c r="H1224" i="1"/>
  <c r="F246" i="5"/>
  <c r="E279" i="9"/>
  <c r="H1220" i="1"/>
  <c r="H1216" i="1"/>
  <c r="E238" i="5"/>
  <c r="E237" i="5" s="1"/>
  <c r="I23" i="3" s="1"/>
  <c r="H1213" i="1"/>
  <c r="F234" i="5"/>
  <c r="G1184" i="1"/>
  <c r="G1165" i="1"/>
  <c r="H1163" i="1"/>
  <c r="G1159" i="1"/>
  <c r="G1157" i="1"/>
  <c r="H1158" i="1"/>
  <c r="F180" i="5"/>
  <c r="G1156" i="1"/>
  <c r="H1155" i="1"/>
  <c r="H1149" i="1"/>
  <c r="G1142" i="1"/>
  <c r="H1141" i="1"/>
  <c r="H1137" i="1"/>
  <c r="G1125" i="1"/>
  <c r="G1124" i="1"/>
  <c r="E68" i="5"/>
  <c r="I21" i="3" s="1"/>
  <c r="F146" i="5"/>
  <c r="H1054" i="1"/>
  <c r="G1034" i="1"/>
  <c r="H1036" i="1"/>
  <c r="F56" i="5"/>
  <c r="G1035" i="1"/>
  <c r="H1033" i="1"/>
  <c r="F52" i="5"/>
  <c r="G1027" i="1"/>
  <c r="G1025" i="1"/>
  <c r="G1023" i="1"/>
  <c r="F45" i="5"/>
  <c r="G1028" i="1"/>
  <c r="G1006" i="1"/>
  <c r="G1004" i="1"/>
  <c r="F19" i="5"/>
  <c r="G998" i="1"/>
  <c r="H995" i="1"/>
  <c r="H994" i="1"/>
  <c r="H991" i="1"/>
  <c r="H993" i="1"/>
  <c r="H988" i="1"/>
  <c r="H1580" i="1"/>
  <c r="H1579" i="1"/>
  <c r="H1576" i="1"/>
  <c r="H1568" i="1"/>
  <c r="H1564" i="1"/>
  <c r="H1555" i="1"/>
  <c r="H1556" i="1"/>
  <c r="H1552" i="1"/>
  <c r="D49" i="8"/>
  <c r="C1524" i="1" s="1"/>
  <c r="G1535" i="1"/>
  <c r="H1511" i="1"/>
  <c r="G1511" i="1"/>
  <c r="G1510" i="1"/>
  <c r="H1508" i="1"/>
  <c r="G1506" i="1"/>
  <c r="H1504" i="1"/>
  <c r="D24" i="8"/>
  <c r="C1499" i="1" s="1"/>
  <c r="H1499" i="1" s="1"/>
  <c r="G1502" i="1"/>
  <c r="H1492" i="1"/>
  <c r="G1490" i="1"/>
  <c r="H1488" i="1"/>
  <c r="G1486" i="1"/>
  <c r="H1483" i="1"/>
  <c r="G1483" i="1"/>
  <c r="H1484" i="1"/>
  <c r="H1480" i="1"/>
  <c r="H1301" i="1"/>
  <c r="H1300" i="1"/>
  <c r="C1416" i="1"/>
  <c r="H1412" i="1"/>
  <c r="H1414" i="1"/>
  <c r="G1409" i="1"/>
  <c r="G1410" i="1"/>
  <c r="G1401" i="1"/>
  <c r="G1405" i="1"/>
  <c r="F82" i="6"/>
  <c r="G1380" i="1"/>
  <c r="G1376" i="1"/>
  <c r="H1353" i="1"/>
  <c r="C1348" i="1"/>
  <c r="G1331" i="1"/>
  <c r="H1324" i="1"/>
  <c r="H1423" i="1"/>
  <c r="G1423" i="1"/>
  <c r="H1409" i="1"/>
  <c r="E114" i="6"/>
  <c r="E141" i="6" s="1"/>
  <c r="H1405" i="1"/>
  <c r="H1401" i="1"/>
  <c r="H1402" i="1"/>
  <c r="H1376" i="1"/>
  <c r="H1380" i="1"/>
  <c r="H1375" i="1"/>
  <c r="E35" i="6"/>
  <c r="I25" i="3" s="1"/>
  <c r="G1322" i="1"/>
  <c r="G1324" i="1"/>
  <c r="E283" i="9"/>
  <c r="B283" i="9" s="1"/>
  <c r="H947" i="1"/>
  <c r="H893" i="1"/>
  <c r="H812" i="1"/>
  <c r="E67" i="9"/>
  <c r="B67" i="9" s="1"/>
  <c r="G718" i="1"/>
  <c r="E45" i="9"/>
  <c r="B45" i="9" s="1"/>
  <c r="F219" i="9"/>
  <c r="B219" i="9" s="1"/>
  <c r="H713" i="1"/>
  <c r="H711" i="1"/>
  <c r="E37" i="9"/>
  <c r="B37" i="9" s="1"/>
  <c r="H659" i="1"/>
  <c r="B274" i="9"/>
  <c r="E21" i="9"/>
  <c r="B21" i="9" s="1"/>
  <c r="G642" i="1"/>
  <c r="F652" i="4"/>
  <c r="G502" i="1"/>
  <c r="F507" i="4"/>
  <c r="E484" i="4"/>
  <c r="D478" i="1" s="1"/>
  <c r="G490" i="1"/>
  <c r="H406" i="1"/>
  <c r="G412" i="1"/>
  <c r="F417" i="4"/>
  <c r="H290" i="1"/>
  <c r="G413" i="1"/>
  <c r="F418" i="4"/>
  <c r="G288" i="1"/>
  <c r="G27" i="1"/>
  <c r="F29" i="4"/>
  <c r="H118" i="1"/>
  <c r="G117" i="1"/>
  <c r="H116" i="1"/>
  <c r="G108" i="1"/>
  <c r="F112" i="4"/>
  <c r="E106" i="4"/>
  <c r="D102" i="1" s="1"/>
  <c r="G87" i="1"/>
  <c r="H93" i="1"/>
  <c r="F91" i="4"/>
  <c r="G90" i="1"/>
  <c r="H88" i="1"/>
  <c r="H56" i="1"/>
  <c r="E50" i="4"/>
  <c r="D46" i="1" s="1"/>
  <c r="F59" i="4"/>
  <c r="E25" i="9"/>
  <c r="B25" i="9" s="1"/>
  <c r="H25" i="1"/>
  <c r="H19" i="1"/>
  <c r="H20" i="1"/>
  <c r="E23" i="9"/>
  <c r="B23" i="9" s="1"/>
  <c r="G9" i="1"/>
  <c r="H5" i="1"/>
  <c r="H4" i="1"/>
  <c r="H599" i="1"/>
  <c r="E143" i="9"/>
  <c r="B143" i="9" s="1"/>
  <c r="G397" i="1"/>
  <c r="G398" i="1"/>
  <c r="G390" i="1"/>
  <c r="E363" i="4"/>
  <c r="F391" i="4"/>
  <c r="H389" i="1"/>
  <c r="H388" i="1"/>
  <c r="H369" i="1"/>
  <c r="F364" i="4"/>
  <c r="H362" i="1"/>
  <c r="E351" i="4"/>
  <c r="D346" i="1" s="1"/>
  <c r="E350" i="4"/>
  <c r="E408" i="4" s="1"/>
  <c r="D403" i="1" s="1"/>
  <c r="G347" i="1"/>
  <c r="G348" i="1"/>
  <c r="F273" i="4"/>
  <c r="E263" i="4"/>
  <c r="D259" i="1" s="1"/>
  <c r="F264" i="4"/>
  <c r="E69" i="9"/>
  <c r="B69" i="9" s="1"/>
  <c r="H257" i="1"/>
  <c r="H256" i="1"/>
  <c r="H255" i="1"/>
  <c r="F259" i="4"/>
  <c r="G229" i="1"/>
  <c r="H227" i="1"/>
  <c r="F231" i="4"/>
  <c r="H206" i="1"/>
  <c r="G207" i="1"/>
  <c r="H201" i="1"/>
  <c r="E53" i="9"/>
  <c r="B53" i="9" s="1"/>
  <c r="H191" i="1"/>
  <c r="H189" i="1"/>
  <c r="H188" i="1"/>
  <c r="F222" i="9"/>
  <c r="B222" i="9" s="1"/>
  <c r="F188" i="4"/>
  <c r="H182" i="1"/>
  <c r="E44" i="9"/>
  <c r="H181" i="1"/>
  <c r="H179" i="1"/>
  <c r="G177" i="1"/>
  <c r="F177" i="4"/>
  <c r="G175" i="1"/>
  <c r="H172" i="1"/>
  <c r="G170" i="1"/>
  <c r="F169" i="4"/>
  <c r="G165" i="1"/>
  <c r="G166" i="1"/>
  <c r="E40" i="9"/>
  <c r="B40" i="9" s="1"/>
  <c r="H162" i="1"/>
  <c r="G157" i="1"/>
  <c r="G155" i="1"/>
  <c r="F159" i="4"/>
  <c r="E152" i="4"/>
  <c r="D148" i="1" s="1"/>
  <c r="E39" i="9"/>
  <c r="B39" i="9" s="1"/>
  <c r="H150" i="1"/>
  <c r="G1437" i="1"/>
  <c r="G1438" i="1"/>
  <c r="H1453" i="1"/>
  <c r="F216" i="9"/>
  <c r="B216" i="9" s="1"/>
  <c r="H1184" i="1"/>
  <c r="H1189" i="1"/>
  <c r="H1156" i="1"/>
  <c r="G1155" i="1"/>
  <c r="D206" i="5"/>
  <c r="G1141" i="1"/>
  <c r="H405" i="1"/>
  <c r="H641" i="1"/>
  <c r="H1245" i="1"/>
  <c r="H1242" i="1"/>
  <c r="H1241" i="1"/>
  <c r="H1240" i="1"/>
  <c r="D258" i="5"/>
  <c r="C1236" i="1"/>
  <c r="G1233" i="1"/>
  <c r="G1227" i="1"/>
  <c r="G1229" i="1"/>
  <c r="E281" i="9"/>
  <c r="B281" i="9" s="1"/>
  <c r="C1223" i="1"/>
  <c r="D245" i="5"/>
  <c r="D237" i="5" s="1"/>
  <c r="H23" i="3" s="1"/>
  <c r="G1221" i="1"/>
  <c r="F242" i="5"/>
  <c r="G1218" i="1"/>
  <c r="C1215" i="1"/>
  <c r="G1216" i="1"/>
  <c r="G1217" i="1"/>
  <c r="F239" i="5"/>
  <c r="G1163" i="1"/>
  <c r="H1154" i="1"/>
  <c r="G1154" i="1"/>
  <c r="F177" i="5"/>
  <c r="G1148" i="1"/>
  <c r="G1149" i="1"/>
  <c r="G1136" i="1"/>
  <c r="G1113" i="1"/>
  <c r="G1117" i="1"/>
  <c r="H1064" i="1"/>
  <c r="C1048" i="1"/>
  <c r="G1033" i="1"/>
  <c r="H1003" i="1"/>
  <c r="H1028" i="1"/>
  <c r="H1027" i="1"/>
  <c r="H1023" i="1"/>
  <c r="H1025" i="1"/>
  <c r="H1006" i="1"/>
  <c r="H1004" i="1"/>
  <c r="H1000" i="1"/>
  <c r="H999" i="1"/>
  <c r="H998" i="1"/>
  <c r="E284" i="9"/>
  <c r="B284" i="9" s="1"/>
  <c r="G893" i="1"/>
  <c r="G817" i="1"/>
  <c r="G809" i="1"/>
  <c r="G711" i="1"/>
  <c r="G655" i="1"/>
  <c r="E26" i="9"/>
  <c r="B26" i="9" s="1"/>
  <c r="G657" i="1"/>
  <c r="H644" i="1"/>
  <c r="C645" i="1"/>
  <c r="H645" i="1" s="1"/>
  <c r="G600" i="1"/>
  <c r="G599" i="1"/>
  <c r="C501" i="1"/>
  <c r="E110" i="9"/>
  <c r="B110" i="9" s="1"/>
  <c r="C359" i="1"/>
  <c r="H412" i="1"/>
  <c r="H397" i="1"/>
  <c r="G290" i="1"/>
  <c r="H288" i="1"/>
  <c r="D643" i="4"/>
  <c r="D644" i="4"/>
  <c r="E70" i="9"/>
  <c r="B70" i="9" s="1"/>
  <c r="C260" i="1"/>
  <c r="G257" i="1"/>
  <c r="D252" i="4"/>
  <c r="F252" i="4" s="1"/>
  <c r="G255" i="1"/>
  <c r="G256" i="1"/>
  <c r="E225" i="9"/>
  <c r="B225" i="9" s="1"/>
  <c r="E56" i="9"/>
  <c r="B56" i="9" s="1"/>
  <c r="B224" i="9"/>
  <c r="G206" i="1"/>
  <c r="G210" i="1"/>
  <c r="C184" i="1"/>
  <c r="H184" i="1" s="1"/>
  <c r="G190" i="1"/>
  <c r="G189" i="1"/>
  <c r="G188" i="1"/>
  <c r="G187" i="1"/>
  <c r="E46" i="9"/>
  <c r="B46" i="9" s="1"/>
  <c r="G182" i="1"/>
  <c r="B220" i="9"/>
  <c r="G180" i="1"/>
  <c r="E42" i="9"/>
  <c r="B42" i="9" s="1"/>
  <c r="C173" i="1"/>
  <c r="H173" i="1" s="1"/>
  <c r="H177" i="1"/>
  <c r="H176" i="1"/>
  <c r="H175" i="1"/>
  <c r="G173" i="1"/>
  <c r="G174" i="1"/>
  <c r="G172" i="1"/>
  <c r="H165" i="1"/>
  <c r="G162" i="1"/>
  <c r="G154" i="1"/>
  <c r="F217" i="9"/>
  <c r="B217" i="9" s="1"/>
  <c r="G150" i="1"/>
  <c r="G146" i="1"/>
  <c r="H108" i="1"/>
  <c r="G93" i="1"/>
  <c r="G89" i="1"/>
  <c r="G88" i="1"/>
  <c r="H87" i="1"/>
  <c r="D82" i="4"/>
  <c r="E34" i="9"/>
  <c r="B34" i="9" s="1"/>
  <c r="G56" i="1"/>
  <c r="G25" i="1"/>
  <c r="H27" i="1"/>
  <c r="G19" i="1"/>
  <c r="D7" i="4"/>
  <c r="G11" i="1"/>
  <c r="H9" i="1"/>
  <c r="G8" i="1"/>
  <c r="G4" i="1"/>
  <c r="F8" i="4"/>
  <c r="G7" i="1"/>
  <c r="H36" i="1"/>
  <c r="G36" i="1"/>
  <c r="G198" i="1"/>
  <c r="H198" i="1"/>
  <c r="H537" i="1"/>
  <c r="G537" i="1"/>
  <c r="G561" i="1"/>
  <c r="H561" i="1"/>
  <c r="G1219" i="1"/>
  <c r="H1219" i="1"/>
  <c r="H79" i="1"/>
  <c r="G79" i="1"/>
  <c r="G232" i="1"/>
  <c r="H232" i="1"/>
  <c r="G466" i="1"/>
  <c r="H466" i="1"/>
  <c r="H475" i="1"/>
  <c r="G475" i="1"/>
  <c r="G70" i="1"/>
  <c r="H70" i="1"/>
  <c r="H383" i="1"/>
  <c r="G383" i="1"/>
  <c r="H1030" i="1"/>
  <c r="G1030" i="1"/>
  <c r="H1096" i="1"/>
  <c r="G1096" i="1"/>
  <c r="G1201" i="1"/>
  <c r="H1201" i="1"/>
  <c r="H1211" i="1"/>
  <c r="G1211" i="1"/>
  <c r="G1355" i="1"/>
  <c r="H1355" i="1"/>
  <c r="H55" i="1"/>
  <c r="G55" i="1"/>
  <c r="E298" i="4"/>
  <c r="D306" i="1"/>
  <c r="H549" i="1"/>
  <c r="G549" i="1"/>
  <c r="G1316" i="1"/>
  <c r="H1316" i="1"/>
  <c r="H1337" i="1"/>
  <c r="G1337" i="1"/>
  <c r="G1270" i="1"/>
  <c r="H1474" i="1"/>
  <c r="G1474" i="1"/>
  <c r="I1474" i="1" s="1"/>
  <c r="H1477" i="1"/>
  <c r="G1477" i="1"/>
  <c r="H1479" i="1"/>
  <c r="G1479" i="1"/>
  <c r="I1479" i="1" s="1"/>
  <c r="H1541" i="1"/>
  <c r="G1541" i="1"/>
  <c r="H1545" i="1"/>
  <c r="G1545" i="1"/>
  <c r="H1549" i="1"/>
  <c r="G1549" i="1"/>
  <c r="H1553" i="1"/>
  <c r="G1553" i="1"/>
  <c r="H1557" i="1"/>
  <c r="G1557" i="1"/>
  <c r="F125" i="4"/>
  <c r="D124" i="4"/>
  <c r="F153" i="4"/>
  <c r="D152" i="4"/>
  <c r="F331" i="4"/>
  <c r="D311" i="4"/>
  <c r="E643" i="4"/>
  <c r="D637" i="1" s="1"/>
  <c r="E644" i="4"/>
  <c r="D638" i="1" s="1"/>
  <c r="G292"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79" i="9"/>
  <c r="E179" i="9" s="1"/>
  <c r="B179" i="9" s="1"/>
  <c r="G182" i="9"/>
  <c r="E182" i="9" s="1"/>
  <c r="B182"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3" i="9"/>
  <c r="E183" i="9" s="1"/>
  <c r="B183" i="9" s="1"/>
  <c r="G181" i="9"/>
  <c r="E181" i="9" s="1"/>
  <c r="B181" i="9" s="1"/>
  <c r="G178" i="9"/>
  <c r="E178" i="9" s="1"/>
  <c r="B178" i="9" s="1"/>
  <c r="G164" i="9"/>
  <c r="G163" i="9"/>
  <c r="E163" i="9" s="1"/>
  <c r="B163" i="9" s="1"/>
  <c r="G162" i="9"/>
  <c r="E162" i="9" s="1"/>
  <c r="B162" i="9" s="1"/>
  <c r="G161" i="9"/>
  <c r="E161" i="9" s="1"/>
  <c r="B161" i="9" s="1"/>
  <c r="G160" i="9"/>
  <c r="E160" i="9" s="1"/>
  <c r="B160" i="9" s="1"/>
  <c r="G177" i="9"/>
  <c r="E177" i="9" s="1"/>
  <c r="B177" i="9" s="1"/>
  <c r="G165" i="9"/>
  <c r="E165" i="9" s="1"/>
  <c r="B165" i="9" s="1"/>
  <c r="I10" i="9"/>
  <c r="H164" i="9"/>
  <c r="J1449" i="1"/>
  <c r="J1457" i="1"/>
  <c r="J1441" i="1"/>
  <c r="J1464" i="1"/>
  <c r="J1468" i="1"/>
  <c r="H1525" i="1"/>
  <c r="G1525" i="1"/>
  <c r="H1529" i="1"/>
  <c r="G1529" i="1"/>
  <c r="H1533" i="1"/>
  <c r="G1533" i="1"/>
  <c r="H1537" i="1"/>
  <c r="G1537" i="1"/>
  <c r="G1562" i="1"/>
  <c r="G1566" i="1"/>
  <c r="G1570" i="1"/>
  <c r="G1574" i="1"/>
  <c r="G1578" i="1"/>
  <c r="F45" i="4"/>
  <c r="D44" i="4"/>
  <c r="F197" i="4"/>
  <c r="D196" i="4"/>
  <c r="F300" i="4"/>
  <c r="D299" i="4"/>
  <c r="F383" i="4"/>
  <c r="D363" i="4"/>
  <c r="F460" i="4"/>
  <c r="D459" i="4"/>
  <c r="D484" i="4"/>
  <c r="F135" i="5"/>
  <c r="D134" i="5"/>
  <c r="D43" i="8"/>
  <c r="C1344" i="1"/>
  <c r="C1369" i="1"/>
  <c r="H1434" i="1"/>
  <c r="H1438" i="1"/>
  <c r="G1440" i="1"/>
  <c r="I1440" i="1" s="1"/>
  <c r="G1444" i="1"/>
  <c r="I1444" i="1" s="1"/>
  <c r="J1447" i="1"/>
  <c r="G1449" i="1"/>
  <c r="I1449" i="1" s="1"/>
  <c r="J1451" i="1"/>
  <c r="G1453" i="1"/>
  <c r="J1455" i="1"/>
  <c r="G1457" i="1"/>
  <c r="I1457" i="1" s="1"/>
  <c r="J1459" i="1"/>
  <c r="G1461" i="1"/>
  <c r="G1463" i="1"/>
  <c r="G1467" i="1"/>
  <c r="G1473" i="1"/>
  <c r="H1485" i="1"/>
  <c r="G1485" i="1"/>
  <c r="H1489" i="1"/>
  <c r="G1489" i="1"/>
  <c r="H1493" i="1"/>
  <c r="G1493" i="1"/>
  <c r="H1497" i="1"/>
  <c r="G1497" i="1"/>
  <c r="H1501" i="1"/>
  <c r="G1501" i="1"/>
  <c r="H1505" i="1"/>
  <c r="G1505" i="1"/>
  <c r="H1509" i="1"/>
  <c r="G1509" i="1"/>
  <c r="H1513" i="1"/>
  <c r="G1513" i="1"/>
  <c r="H1521" i="1"/>
  <c r="G1521" i="1"/>
  <c r="G1542" i="1"/>
  <c r="G1546" i="1"/>
  <c r="G1550" i="1"/>
  <c r="G1554" i="1"/>
  <c r="G1558" i="1"/>
  <c r="H1560" i="1"/>
  <c r="E7" i="4"/>
  <c r="E82" i="4"/>
  <c r="D78" i="1" s="1"/>
  <c r="D163" i="4"/>
  <c r="E196" i="4"/>
  <c r="D192" i="1" s="1"/>
  <c r="D224" i="4"/>
  <c r="F352" i="4"/>
  <c r="D351" i="4"/>
  <c r="D5" i="6"/>
  <c r="F10" i="6"/>
  <c r="C121" i="1"/>
  <c r="C130" i="1"/>
  <c r="C135" i="1"/>
  <c r="C149" i="1"/>
  <c r="C212" i="1"/>
  <c r="C215" i="1"/>
  <c r="C248" i="1"/>
  <c r="C259" i="1"/>
  <c r="C275" i="1"/>
  <c r="C326" i="1"/>
  <c r="C386" i="1"/>
  <c r="C489" i="1"/>
  <c r="C997" i="1"/>
  <c r="D130" i="1"/>
  <c r="D212" i="1"/>
  <c r="D221" i="1"/>
  <c r="D334" i="1"/>
  <c r="D358" i="1"/>
  <c r="D411" i="1"/>
  <c r="D415" i="1"/>
  <c r="D467" i="1"/>
  <c r="D523" i="1"/>
  <c r="D524" i="1"/>
  <c r="D623" i="1"/>
  <c r="D986" i="1"/>
  <c r="D1047" i="1"/>
  <c r="D1048" i="1"/>
  <c r="D1330" i="1"/>
  <c r="H1433" i="1"/>
  <c r="D1436" i="1"/>
  <c r="H1436" i="1" s="1"/>
  <c r="H1437" i="1"/>
  <c r="G1439" i="1"/>
  <c r="I1439" i="1" s="1"/>
  <c r="J1439" i="1"/>
  <c r="H1441" i="1"/>
  <c r="I1441" i="1" s="1"/>
  <c r="G1443" i="1"/>
  <c r="I1443" i="1" s="1"/>
  <c r="J1443" i="1"/>
  <c r="H1445" i="1"/>
  <c r="G1446" i="1"/>
  <c r="I1446" i="1" s="1"/>
  <c r="G1450" i="1"/>
  <c r="I1450" i="1" s="1"/>
  <c r="H1454" i="1"/>
  <c r="G1458" i="1"/>
  <c r="I1458" i="1" s="1"/>
  <c r="H1462" i="1"/>
  <c r="I1462" i="1" s="1"/>
  <c r="J1462" i="1"/>
  <c r="H1463" i="1"/>
  <c r="G1464" i="1"/>
  <c r="I1464" i="1" s="1"/>
  <c r="H1466" i="1"/>
  <c r="I1466" i="1" s="1"/>
  <c r="J1466" i="1"/>
  <c r="H1467" i="1"/>
  <c r="G1468" i="1"/>
  <c r="I1468" i="1" s="1"/>
  <c r="H1472" i="1"/>
  <c r="I1472" i="1" s="1"/>
  <c r="J1472" i="1"/>
  <c r="H1473" i="1"/>
  <c r="J1474" i="1"/>
  <c r="J1477" i="1"/>
  <c r="J1479" i="1"/>
  <c r="G1526" i="1"/>
  <c r="G1530" i="1"/>
  <c r="G1534" i="1"/>
  <c r="G1538" i="1"/>
  <c r="H1540" i="1"/>
  <c r="H1561" i="1"/>
  <c r="G1561" i="1"/>
  <c r="H1565" i="1"/>
  <c r="G1565" i="1"/>
  <c r="H1569" i="1"/>
  <c r="G1569" i="1"/>
  <c r="H1573" i="1"/>
  <c r="G1573" i="1"/>
  <c r="H1577" i="1"/>
  <c r="G1577" i="1"/>
  <c r="D50" i="4"/>
  <c r="D106" i="4"/>
  <c r="D133" i="4"/>
  <c r="D215" i="4"/>
  <c r="D593" i="4"/>
  <c r="F8" i="5"/>
  <c r="F79" i="5"/>
  <c r="D78" i="5"/>
  <c r="H289" i="9"/>
  <c r="I24" i="3"/>
  <c r="D529" i="4"/>
  <c r="G142" i="9"/>
  <c r="E142" i="9" s="1"/>
  <c r="B142" i="9" s="1"/>
  <c r="F603" i="4"/>
  <c r="F13" i="5"/>
  <c r="D12" i="5"/>
  <c r="D69" i="5"/>
  <c r="G287" i="9"/>
  <c r="E287" i="9" s="1"/>
  <c r="B287" i="9" s="1"/>
  <c r="F149" i="5"/>
  <c r="D35" i="6"/>
  <c r="D89" i="6"/>
  <c r="F94" i="6"/>
  <c r="D421" i="4"/>
  <c r="D515" i="4"/>
  <c r="F581" i="4"/>
  <c r="D580" i="4"/>
  <c r="E593" i="4"/>
  <c r="D587" i="1" s="1"/>
  <c r="D625" i="4"/>
  <c r="E12" i="5"/>
  <c r="D990" i="1" s="1"/>
  <c r="G289" i="9"/>
  <c r="E206" i="5"/>
  <c r="F115" i="6"/>
  <c r="D114" i="6"/>
  <c r="G297" i="9"/>
  <c r="E297" i="9" s="1"/>
  <c r="D6" i="8"/>
  <c r="B28" i="9"/>
  <c r="B36" i="9"/>
  <c r="B44" i="9"/>
  <c r="B52" i="9"/>
  <c r="E291" i="9"/>
  <c r="B291" i="9" s="1"/>
  <c r="E58" i="9"/>
  <c r="B58"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32" i="9"/>
  <c r="B132" i="9" s="1"/>
  <c r="E134" i="9"/>
  <c r="B134" i="9" s="1"/>
  <c r="E136" i="9"/>
  <c r="B136" i="9" s="1"/>
  <c r="E140" i="9"/>
  <c r="B140" i="9" s="1"/>
  <c r="B154" i="9"/>
  <c r="F213" i="9"/>
  <c r="B213" i="9" s="1"/>
  <c r="B279" i="9"/>
  <c r="B288" i="9"/>
  <c r="F221" i="9"/>
  <c r="B221" i="9" s="1"/>
  <c r="E290" i="9"/>
  <c r="B290" i="9" s="1"/>
  <c r="D1215" i="1" l="1"/>
  <c r="H1215" i="1" s="1"/>
  <c r="D1214" i="1"/>
  <c r="F238" i="5"/>
  <c r="F206" i="5"/>
  <c r="E289" i="9"/>
  <c r="B289" i="9" s="1"/>
  <c r="D1046" i="1"/>
  <c r="G1499" i="1"/>
  <c r="H1416" i="1"/>
  <c r="G1416" i="1"/>
  <c r="H1348" i="1"/>
  <c r="G1348" i="1"/>
  <c r="D1408" i="1"/>
  <c r="I27" i="3"/>
  <c r="D1329" i="1"/>
  <c r="E420" i="4"/>
  <c r="D414" i="1" s="1"/>
  <c r="F644" i="4"/>
  <c r="F7" i="4"/>
  <c r="D345" i="1"/>
  <c r="F263" i="4"/>
  <c r="D176" i="5"/>
  <c r="H22" i="3" s="1"/>
  <c r="C1183" i="1"/>
  <c r="H1236" i="1"/>
  <c r="G1236" i="1"/>
  <c r="F258" i="5"/>
  <c r="C1235" i="1"/>
  <c r="F245" i="5"/>
  <c r="C1222" i="1"/>
  <c r="H1223" i="1"/>
  <c r="G1223" i="1"/>
  <c r="F237" i="5"/>
  <c r="C1214" i="1"/>
  <c r="G645" i="1"/>
  <c r="G501" i="1"/>
  <c r="H501" i="1"/>
  <c r="H359" i="1"/>
  <c r="G359" i="1"/>
  <c r="C638" i="1"/>
  <c r="H638" i="1" s="1"/>
  <c r="F643" i="4"/>
  <c r="C637" i="1"/>
  <c r="H637" i="1" s="1"/>
  <c r="H260" i="1"/>
  <c r="G260" i="1"/>
  <c r="G184" i="1"/>
  <c r="F82" i="4"/>
  <c r="C78" i="1"/>
  <c r="H78" i="1" s="1"/>
  <c r="C3" i="1"/>
  <c r="F89" i="6"/>
  <c r="C1383" i="1"/>
  <c r="F69" i="5"/>
  <c r="D68" i="5"/>
  <c r="C1047" i="1"/>
  <c r="C1056" i="1"/>
  <c r="F78" i="5"/>
  <c r="F593" i="4"/>
  <c r="C587" i="1"/>
  <c r="F50" i="4"/>
  <c r="C46" i="1"/>
  <c r="H524" i="1"/>
  <c r="G524" i="1"/>
  <c r="H411" i="1"/>
  <c r="G411" i="1"/>
  <c r="H221" i="1"/>
  <c r="G221" i="1"/>
  <c r="H386" i="1"/>
  <c r="G386" i="1"/>
  <c r="H248" i="1"/>
  <c r="G248" i="1"/>
  <c r="H135" i="1"/>
  <c r="G135" i="1"/>
  <c r="I1463" i="1"/>
  <c r="G1436" i="1"/>
  <c r="G1524" i="1"/>
  <c r="H1524" i="1"/>
  <c r="E528" i="4"/>
  <c r="F363" i="4"/>
  <c r="C358" i="1"/>
  <c r="C192" i="1"/>
  <c r="F196" i="4"/>
  <c r="E164" i="9"/>
  <c r="B164" i="9" s="1"/>
  <c r="E7" i="5"/>
  <c r="F311" i="4"/>
  <c r="C306" i="1"/>
  <c r="F124" i="4"/>
  <c r="C120" i="1"/>
  <c r="D42" i="8"/>
  <c r="G294" i="9" s="1"/>
  <c r="E294" i="9" s="1"/>
  <c r="C1481" i="1"/>
  <c r="H292" i="9"/>
  <c r="D1183" i="1"/>
  <c r="F625" i="4"/>
  <c r="C619" i="1"/>
  <c r="F515" i="4"/>
  <c r="C509" i="1"/>
  <c r="F35" i="6"/>
  <c r="H25" i="3"/>
  <c r="C1329" i="1"/>
  <c r="C990" i="1"/>
  <c r="F12" i="5"/>
  <c r="F529" i="4"/>
  <c r="D528" i="4"/>
  <c r="C523" i="1"/>
  <c r="I28" i="3"/>
  <c r="D1435" i="1"/>
  <c r="F215" i="4"/>
  <c r="C211" i="1"/>
  <c r="H997" i="1"/>
  <c r="G997" i="1"/>
  <c r="H326" i="1"/>
  <c r="G326" i="1"/>
  <c r="G215" i="1"/>
  <c r="H215" i="1"/>
  <c r="H130" i="1"/>
  <c r="G130" i="1"/>
  <c r="F224" i="4"/>
  <c r="C220" i="1"/>
  <c r="D3" i="1"/>
  <c r="E6" i="4"/>
  <c r="C1518" i="1"/>
  <c r="I35" i="3"/>
  <c r="F484" i="4"/>
  <c r="C478" i="1"/>
  <c r="B297" i="9"/>
  <c r="E296" i="9"/>
  <c r="I10" i="3" s="1"/>
  <c r="D175" i="5"/>
  <c r="D420" i="4"/>
  <c r="F421" i="4"/>
  <c r="C415" i="1"/>
  <c r="E176" i="5"/>
  <c r="F176" i="5" s="1"/>
  <c r="D7" i="5"/>
  <c r="F133" i="4"/>
  <c r="C129" i="1"/>
  <c r="H986" i="1"/>
  <c r="G986" i="1"/>
  <c r="H467" i="1"/>
  <c r="G467" i="1"/>
  <c r="H275" i="1"/>
  <c r="G275" i="1"/>
  <c r="G212" i="1"/>
  <c r="H212" i="1"/>
  <c r="H121" i="1"/>
  <c r="G121" i="1"/>
  <c r="D141" i="6"/>
  <c r="G299" i="9" s="1"/>
  <c r="E299" i="9" s="1"/>
  <c r="F5" i="6"/>
  <c r="H24" i="3"/>
  <c r="C1299" i="1"/>
  <c r="I1473" i="1"/>
  <c r="H1369" i="1"/>
  <c r="G1369" i="1"/>
  <c r="F134" i="5"/>
  <c r="C1112" i="1"/>
  <c r="F459" i="4"/>
  <c r="C453" i="1"/>
  <c r="D298" i="4"/>
  <c r="C294" i="1"/>
  <c r="F299" i="4"/>
  <c r="E151" i="4"/>
  <c r="F212" i="9"/>
  <c r="H20" i="9"/>
  <c r="G20" i="9"/>
  <c r="D151" i="4"/>
  <c r="F152" i="4"/>
  <c r="C148" i="1"/>
  <c r="I1477" i="1"/>
  <c r="E407" i="4"/>
  <c r="D402" i="1" s="1"/>
  <c r="D293" i="1"/>
  <c r="F114" i="6"/>
  <c r="H27" i="3"/>
  <c r="C1408" i="1"/>
  <c r="F580" i="4"/>
  <c r="C574" i="1"/>
  <c r="F106" i="4"/>
  <c r="C102" i="1"/>
  <c r="G1330" i="1"/>
  <c r="H1330" i="1"/>
  <c r="H1048" i="1"/>
  <c r="G1048" i="1"/>
  <c r="G623" i="1"/>
  <c r="H623" i="1"/>
  <c r="H334" i="1"/>
  <c r="G334" i="1"/>
  <c r="G489" i="1"/>
  <c r="H489" i="1"/>
  <c r="H259" i="1"/>
  <c r="G259" i="1"/>
  <c r="H149" i="1"/>
  <c r="G149" i="1"/>
  <c r="D350" i="4"/>
  <c r="C346" i="1"/>
  <c r="F351" i="4"/>
  <c r="C159" i="1"/>
  <c r="F163" i="4"/>
  <c r="I1467" i="1"/>
  <c r="H1344" i="1"/>
  <c r="G1344" i="1"/>
  <c r="C40" i="1"/>
  <c r="F44" i="4"/>
  <c r="D6" i="4"/>
  <c r="E292" i="9"/>
  <c r="B292" i="9" s="1"/>
  <c r="G1214" i="1" l="1"/>
  <c r="G1215" i="1"/>
  <c r="E20" i="9"/>
  <c r="C1153" i="1"/>
  <c r="H1183" i="1"/>
  <c r="G1235" i="1"/>
  <c r="H1235" i="1"/>
  <c r="H1222" i="1"/>
  <c r="G1222" i="1"/>
  <c r="H1214" i="1"/>
  <c r="G638" i="1"/>
  <c r="G637" i="1"/>
  <c r="G78" i="1"/>
  <c r="G3" i="1"/>
  <c r="H3" i="1"/>
  <c r="E298" i="9"/>
  <c r="B299" i="9"/>
  <c r="B294" i="9"/>
  <c r="E636" i="4"/>
  <c r="D630" i="1" s="1"/>
  <c r="D522" i="1"/>
  <c r="E635" i="4"/>
  <c r="D629" i="1" s="1"/>
  <c r="H574" i="1"/>
  <c r="G574" i="1"/>
  <c r="H148" i="1"/>
  <c r="G148" i="1"/>
  <c r="I17" i="3"/>
  <c r="E289" i="4"/>
  <c r="E290" i="4" s="1"/>
  <c r="D286" i="1" s="1"/>
  <c r="D147" i="1"/>
  <c r="H453" i="1"/>
  <c r="G453" i="1"/>
  <c r="H129" i="1"/>
  <c r="G129" i="1"/>
  <c r="H415" i="1"/>
  <c r="G415" i="1"/>
  <c r="H1518" i="1"/>
  <c r="G1518" i="1"/>
  <c r="D636" i="4"/>
  <c r="F528" i="4"/>
  <c r="C522" i="1"/>
  <c r="H1329" i="1"/>
  <c r="G1329" i="1"/>
  <c r="G120" i="1"/>
  <c r="H120" i="1"/>
  <c r="E6" i="5"/>
  <c r="I20" i="3"/>
  <c r="D985" i="1"/>
  <c r="H192" i="1"/>
  <c r="G192" i="1"/>
  <c r="G1183" i="1"/>
  <c r="H46" i="1"/>
  <c r="G46" i="1"/>
  <c r="F350" i="4"/>
  <c r="C345" i="1"/>
  <c r="D408" i="4"/>
  <c r="B20" i="9"/>
  <c r="E19" i="9"/>
  <c r="D407" i="4"/>
  <c r="F298" i="4"/>
  <c r="C293" i="1"/>
  <c r="G1299" i="1"/>
  <c r="H1299" i="1"/>
  <c r="H523" i="1"/>
  <c r="G523" i="1"/>
  <c r="H509" i="1"/>
  <c r="G509" i="1"/>
  <c r="H21" i="3"/>
  <c r="C1046" i="1"/>
  <c r="F68" i="5"/>
  <c r="D412" i="4"/>
  <c r="F6" i="4"/>
  <c r="H16" i="3"/>
  <c r="C2" i="1"/>
  <c r="H478" i="1"/>
  <c r="G478" i="1"/>
  <c r="I16" i="3"/>
  <c r="D2" i="1"/>
  <c r="E412" i="4"/>
  <c r="H619" i="1"/>
  <c r="G619" i="1"/>
  <c r="H1481" i="1"/>
  <c r="G1481" i="1"/>
  <c r="H358" i="1"/>
  <c r="G358" i="1"/>
  <c r="H1056" i="1"/>
  <c r="G1056" i="1"/>
  <c r="G1383" i="1"/>
  <c r="H1383" i="1"/>
  <c r="H40" i="1"/>
  <c r="G40" i="1"/>
  <c r="B212" i="9"/>
  <c r="I22" i="3"/>
  <c r="D1153" i="1"/>
  <c r="H1153" i="1" s="1"/>
  <c r="E175" i="5"/>
  <c r="D1152" i="1" s="1"/>
  <c r="C1152" i="1"/>
  <c r="H220" i="1"/>
  <c r="G220" i="1"/>
  <c r="H211" i="1"/>
  <c r="G211" i="1"/>
  <c r="G990" i="1"/>
  <c r="H990" i="1"/>
  <c r="H159" i="1"/>
  <c r="G159" i="1"/>
  <c r="H346" i="1"/>
  <c r="G346" i="1"/>
  <c r="H102" i="1"/>
  <c r="G102" i="1"/>
  <c r="G1408" i="1"/>
  <c r="H1408" i="1"/>
  <c r="H17" i="3"/>
  <c r="D289" i="4"/>
  <c r="C147" i="1"/>
  <c r="F151" i="4"/>
  <c r="H294" i="1"/>
  <c r="G294" i="1"/>
  <c r="H1112" i="1"/>
  <c r="G1112" i="1"/>
  <c r="F141" i="6"/>
  <c r="H28" i="3"/>
  <c r="C1435" i="1"/>
  <c r="F7" i="5"/>
  <c r="D6" i="5"/>
  <c r="H20" i="3"/>
  <c r="C985" i="1"/>
  <c r="F420" i="4"/>
  <c r="C414" i="1"/>
  <c r="D635" i="4"/>
  <c r="K1432" i="9"/>
  <c r="G295" i="9"/>
  <c r="E295" i="9" s="1"/>
  <c r="B295" i="9" s="1"/>
  <c r="C1517" i="1"/>
  <c r="I34" i="3"/>
  <c r="H306" i="1"/>
  <c r="G306" i="1"/>
  <c r="H587" i="1"/>
  <c r="G587" i="1"/>
  <c r="G1047" i="1"/>
  <c r="H1047" i="1"/>
  <c r="F175" i="5" l="1"/>
  <c r="H1517" i="1"/>
  <c r="G1517" i="1"/>
  <c r="H414" i="1"/>
  <c r="G414" i="1"/>
  <c r="G282" i="9"/>
  <c r="E282" i="9" s="1"/>
  <c r="B282" i="9" s="1"/>
  <c r="G276" i="9"/>
  <c r="F6" i="5"/>
  <c r="C984" i="1"/>
  <c r="H293" i="1"/>
  <c r="G293" i="1"/>
  <c r="G522" i="1"/>
  <c r="H522" i="1"/>
  <c r="E293" i="9"/>
  <c r="D291" i="4"/>
  <c r="D413" i="4"/>
  <c r="D414" i="4" s="1"/>
  <c r="F289" i="4"/>
  <c r="C285" i="1"/>
  <c r="H1046" i="1"/>
  <c r="G1046" i="1"/>
  <c r="D290" i="4"/>
  <c r="D639" i="4"/>
  <c r="F412" i="4"/>
  <c r="C407" i="1"/>
  <c r="F408" i="4"/>
  <c r="C403" i="1"/>
  <c r="G1153" i="1"/>
  <c r="F635" i="4"/>
  <c r="C629" i="1"/>
  <c r="H1152" i="1"/>
  <c r="G1152" i="1"/>
  <c r="E639" i="4"/>
  <c r="D407" i="1"/>
  <c r="H276" i="9"/>
  <c r="D984" i="1"/>
  <c r="H985" i="1"/>
  <c r="G985" i="1"/>
  <c r="G1435" i="1"/>
  <c r="H1435" i="1"/>
  <c r="G147" i="1"/>
  <c r="H147" i="1"/>
  <c r="H11" i="3"/>
  <c r="H2" i="1"/>
  <c r="G2" i="1"/>
  <c r="H9" i="3"/>
  <c r="F407" i="4"/>
  <c r="C402" i="1"/>
  <c r="G345" i="1"/>
  <c r="H345" i="1"/>
  <c r="F636" i="4"/>
  <c r="C630" i="1"/>
  <c r="E413" i="4"/>
  <c r="E414" i="4" s="1"/>
  <c r="D409" i="1" s="1"/>
  <c r="E291" i="4"/>
  <c r="D287" i="1" s="1"/>
  <c r="D285" i="1"/>
  <c r="F290" i="4" l="1"/>
  <c r="C286" i="1"/>
  <c r="H8" i="3"/>
  <c r="H984" i="1"/>
  <c r="G984" i="1"/>
  <c r="N3" i="9"/>
  <c r="I11" i="3"/>
  <c r="H407" i="1"/>
  <c r="G407" i="1"/>
  <c r="D640" i="4"/>
  <c r="F413" i="4"/>
  <c r="C408" i="1"/>
  <c r="D415" i="4"/>
  <c r="K3" i="9"/>
  <c r="I9" i="3"/>
  <c r="E415" i="4"/>
  <c r="D410" i="1" s="1"/>
  <c r="D408" i="1"/>
  <c r="E640" i="4"/>
  <c r="E641" i="4" s="1"/>
  <c r="H403" i="1"/>
  <c r="G403" i="1"/>
  <c r="C287" i="1"/>
  <c r="F291" i="4"/>
  <c r="E276" i="9"/>
  <c r="D633" i="1"/>
  <c r="F414" i="4"/>
  <c r="C409" i="1"/>
  <c r="H630" i="1"/>
  <c r="G630" i="1"/>
  <c r="G402" i="1"/>
  <c r="H402" i="1"/>
  <c r="G629" i="1"/>
  <c r="H629" i="1"/>
  <c r="D641" i="4"/>
  <c r="F639" i="4"/>
  <c r="C633" i="1"/>
  <c r="H285" i="1"/>
  <c r="G285" i="1"/>
  <c r="D635" i="1" l="1"/>
  <c r="H287" i="1"/>
  <c r="G287" i="1"/>
  <c r="F415" i="4"/>
  <c r="C410" i="1"/>
  <c r="H633" i="1"/>
  <c r="G633" i="1"/>
  <c r="G408" i="1"/>
  <c r="H408" i="1"/>
  <c r="M3" i="9"/>
  <c r="H409" i="1"/>
  <c r="G409" i="1"/>
  <c r="E275" i="9"/>
  <c r="I8" i="3" s="1"/>
  <c r="B276" i="9"/>
  <c r="F641" i="4"/>
  <c r="C635" i="1"/>
  <c r="E642" i="4"/>
  <c r="D634" i="1"/>
  <c r="D642" i="4"/>
  <c r="D645" i="4" s="1"/>
  <c r="F640" i="4"/>
  <c r="C634" i="1"/>
  <c r="H286" i="1"/>
  <c r="G286" i="1"/>
  <c r="H634" i="1" l="1"/>
  <c r="G634" i="1"/>
  <c r="E646" i="4"/>
  <c r="D636" i="1"/>
  <c r="H635" i="1"/>
  <c r="G635" i="1"/>
  <c r="H18" i="3"/>
  <c r="C639" i="1"/>
  <c r="F645" i="4"/>
  <c r="D646" i="4"/>
  <c r="F642" i="4"/>
  <c r="C636" i="1"/>
  <c r="G410" i="1"/>
  <c r="H410" i="1"/>
  <c r="E645" i="4"/>
  <c r="G636" i="1" l="1"/>
  <c r="H636" i="1"/>
  <c r="I19" i="3"/>
  <c r="D640" i="1"/>
  <c r="I18" i="3"/>
  <c r="D639" i="1"/>
  <c r="G639" i="1" s="1"/>
  <c r="H19" i="3"/>
  <c r="C640" i="1"/>
  <c r="F646" i="4"/>
  <c r="H639" i="1" l="1"/>
  <c r="H7" i="3"/>
  <c r="J3" i="9" s="1"/>
  <c r="H640" i="1"/>
  <c r="G640" i="1"/>
  <c r="I7" i="3" l="1"/>
  <c r="M272" i="9"/>
  <c r="L272" i="9"/>
  <c r="H18" i="9"/>
  <c r="G18" i="9"/>
  <c r="H17" i="9"/>
  <c r="M16" i="9"/>
  <c r="L15" i="9"/>
  <c r="L16" i="9"/>
  <c r="H15" i="9"/>
  <c r="G17" i="9"/>
  <c r="I9" i="9"/>
  <c r="I8" i="9"/>
  <c r="I11" i="9"/>
  <c r="J6" i="9"/>
  <c r="K8" i="9"/>
  <c r="J5" i="9"/>
  <c r="I13" i="9"/>
  <c r="J8" i="9"/>
  <c r="I12" i="9"/>
  <c r="J7" i="9"/>
  <c r="J10" i="9"/>
  <c r="K5" i="9"/>
  <c r="K12" i="9"/>
  <c r="G15" i="9"/>
  <c r="J12" i="9"/>
  <c r="K7" i="9"/>
  <c r="J11" i="9"/>
  <c r="K6" i="9"/>
  <c r="K9" i="9"/>
  <c r="J13" i="9"/>
  <c r="J9" i="9"/>
  <c r="M15" i="9"/>
  <c r="H16" i="9"/>
  <c r="K11" i="9"/>
  <c r="I5" i="9"/>
  <c r="K10" i="9"/>
  <c r="K13" i="9"/>
  <c r="I7" i="9"/>
  <c r="I6" i="9"/>
  <c r="G16" i="9"/>
  <c r="J17" i="9"/>
  <c r="I17" i="9"/>
  <c r="F16" i="9" l="1"/>
  <c r="E8" i="9"/>
  <c r="B8" i="9" s="1"/>
  <c r="F272" i="9"/>
  <c r="B272" i="9" s="1"/>
  <c r="E15" i="9"/>
  <c r="E18" i="9"/>
  <c r="B18" i="9" s="1"/>
  <c r="E10" i="9"/>
  <c r="B10" i="9" s="1"/>
  <c r="E11" i="9"/>
  <c r="B11" i="9" s="1"/>
  <c r="E16" i="9"/>
  <c r="E6" i="9"/>
  <c r="B6" i="9" s="1"/>
  <c r="E5" i="9"/>
  <c r="E12" i="9"/>
  <c r="B12" i="9" s="1"/>
  <c r="E9" i="9"/>
  <c r="B9" i="9" s="1"/>
  <c r="F15" i="9"/>
  <c r="E13" i="9"/>
  <c r="B13" i="9" s="1"/>
  <c r="E7" i="9"/>
  <c r="B7" i="9" s="1"/>
  <c r="E17" i="9"/>
  <c r="B17" i="9" s="1"/>
  <c r="F14" i="9" l="1"/>
  <c r="B16" i="9"/>
  <c r="F19" i="9"/>
  <c r="E14" i="9"/>
  <c r="E4" i="9"/>
  <c r="B5"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<sst xmlns="http://schemas.openxmlformats.org/spreadsheetml/2006/main" count="4313" uniqueCount="3394">
  <si>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</si>
  <si>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</si>
  <si>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</si>
  <si>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</si>
  <si>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</si>
  <si>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</si>
  <si>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</si>
  <si>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</si>
  <si>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</si>
  <si>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</si>
  <si>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</si>
  <si>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</si>
  <si>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</si>
  <si>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</si>
  <si>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</si>
  <si>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</si>
  <si>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</si>
  <si>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</si>
  <si>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</si>
  <si>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</si>
  <si>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</si>
  <si>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</si>
  <si>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</si>
  <si>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</si>
  <si>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</si>
  <si>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</si>
  <si>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</si>
  <si>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</si>
  <si>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</si>
  <si>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</si>
  <si>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</si>
  <si>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LIŠANE OSTROVIČKE</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</si>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</sst>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2870414</v>
      </c>
      <c r="D2" s="6">
        <f>'PR-RAS'!E6</f>
        <v>2646950.41</v>
      </c>
      <c r="E2" s="6">
        <v>0</v>
      </c>
      <c r="F2" s="6">
        <v>0</v>
      </c>
      <c r="G2" s="7">
        <f t="shared" ref="G2:G264" si="0">(B2/1000)*(C2*1+D2*2)</f>
        <v>8164.3148200000005</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337063</v>
      </c>
      <c r="D3" s="1">
        <f>'PR-RAS'!E7</f>
        <v>426490.67000000004</v>
      </c>
      <c r="E3" s="1">
        <v>0</v>
      </c>
      <c r="F3" s="1">
        <v>0</v>
      </c>
      <c r="G3" s="2">
        <f t="shared" si="0"/>
        <v>2380.0886800000003</v>
      </c>
      <c r="H3" s="2">
        <f t="shared" si="1"/>
        <v>0.32999999995809048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310439</v>
      </c>
      <c r="D4" s="1">
        <f>'PR-RAS'!E8</f>
        <v>391260.87000000005</v>
      </c>
      <c r="E4" s="1">
        <v>0</v>
      </c>
      <c r="F4" s="1">
        <v>0</v>
      </c>
      <c r="G4" s="2">
        <f t="shared" si="0"/>
        <v>3278.8822200000009</v>
      </c>
      <c r="H4" s="2">
        <f t="shared" si="1"/>
        <v>0.12999999994644895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417049</v>
      </c>
      <c r="D5" s="1">
        <f>'PR-RAS'!E9</f>
        <v>506872.39</v>
      </c>
      <c r="E5" s="1">
        <v>0</v>
      </c>
      <c r="F5" s="1">
        <v>0</v>
      </c>
      <c r="G5" s="2">
        <f t="shared" si="0"/>
        <v>5723.1751199999999</v>
      </c>
      <c r="H5" s="2">
        <f t="shared" si="1"/>
        <v>0.39000000001396984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34490</v>
      </c>
      <c r="D6" s="1">
        <f>'PR-RAS'!E10</f>
        <v>26871.62</v>
      </c>
      <c r="E6" s="1">
        <v>0</v>
      </c>
      <c r="F6" s="1">
        <v>0</v>
      </c>
      <c r="G6" s="2">
        <f t="shared" si="0"/>
        <v>441.16619999999995</v>
      </c>
      <c r="H6" s="2">
        <f t="shared" si="1"/>
        <v>0.38000000000101863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25823</v>
      </c>
      <c r="D7" s="1">
        <f>'PR-RAS'!E11</f>
        <v>34462.04</v>
      </c>
      <c r="E7" s="1">
        <v>0</v>
      </c>
      <c r="F7" s="1">
        <v>0</v>
      </c>
      <c r="G7" s="2">
        <f t="shared" si="0"/>
        <v>568.48248000000001</v>
      </c>
      <c r="H7" s="2">
        <f t="shared" si="1"/>
        <v>4.0000000000873115E-2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4644</v>
      </c>
      <c r="D8" s="1">
        <f>'PR-RAS'!E12</f>
        <v>5367.05</v>
      </c>
      <c r="E8" s="1">
        <v>0</v>
      </c>
      <c r="F8" s="1">
        <v>0</v>
      </c>
      <c r="G8" s="2">
        <f t="shared" si="0"/>
        <v>107.64670000000001</v>
      </c>
      <c r="H8" s="2">
        <f t="shared" si="1"/>
        <v>5.0000000000181899E-2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19669</v>
      </c>
      <c r="D9" s="1">
        <f>'PR-RAS'!E13</f>
        <v>4822.32</v>
      </c>
      <c r="E9" s="1">
        <v>0</v>
      </c>
      <c r="F9" s="1">
        <v>0</v>
      </c>
      <c r="G9" s="2">
        <f t="shared" si="0"/>
        <v>234.50912</v>
      </c>
      <c r="H9" s="2">
        <f t="shared" si="1"/>
        <v>0.31999999999970896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191236</v>
      </c>
      <c r="D11" s="1">
        <f>'PR-RAS'!E15</f>
        <v>187134.55</v>
      </c>
      <c r="E11" s="1">
        <v>0</v>
      </c>
      <c r="F11" s="1">
        <v>0</v>
      </c>
      <c r="G11" s="2">
        <f t="shared" si="0"/>
        <v>5655.0509999999995</v>
      </c>
      <c r="H11" s="2">
        <f t="shared" si="1"/>
        <v>0.45000000001164153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25100</v>
      </c>
      <c r="D19" s="1">
        <f>'PR-RAS'!E23</f>
        <v>32043.41</v>
      </c>
      <c r="E19" s="1">
        <v>0</v>
      </c>
      <c r="F19" s="1">
        <v>0</v>
      </c>
      <c r="G19" s="2">
        <f t="shared" si="0"/>
        <v>1605.36276</v>
      </c>
      <c r="H19" s="2">
        <f t="shared" si="1"/>
        <v>0.40999999999985448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7728</v>
      </c>
      <c r="D20" s="1">
        <f>'PR-RAS'!E24</f>
        <v>5341.05</v>
      </c>
      <c r="E20" s="1">
        <v>0</v>
      </c>
      <c r="F20" s="1">
        <v>0</v>
      </c>
      <c r="G20" s="2">
        <f t="shared" si="0"/>
        <v>349.79189999999994</v>
      </c>
      <c r="H20" s="2">
        <f t="shared" si="1"/>
        <v>5.0000000000181899E-2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17372</v>
      </c>
      <c r="D23" s="1">
        <f>'PR-RAS'!E27</f>
        <v>26702.36</v>
      </c>
      <c r="E23" s="1">
        <v>0</v>
      </c>
      <c r="F23" s="1">
        <v>0</v>
      </c>
      <c r="G23" s="2">
        <f t="shared" si="0"/>
        <v>1557.0878399999999</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1524</v>
      </c>
      <c r="D25" s="1">
        <f>'PR-RAS'!E29</f>
        <v>3186.39</v>
      </c>
      <c r="E25" s="1">
        <v>0</v>
      </c>
      <c r="F25" s="1">
        <v>0</v>
      </c>
      <c r="G25" s="2">
        <f t="shared" si="0"/>
        <v>189.52271999999999</v>
      </c>
      <c r="H25" s="2">
        <f t="shared" si="1"/>
        <v>0.38999999999987267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1524</v>
      </c>
      <c r="D27" s="1">
        <f>'PR-RAS'!E31</f>
        <v>3186.39</v>
      </c>
      <c r="E27" s="1">
        <v>0</v>
      </c>
      <c r="F27" s="1">
        <v>0</v>
      </c>
      <c r="G27" s="2">
        <f t="shared" si="0"/>
        <v>205.31627999999998</v>
      </c>
      <c r="H27" s="2">
        <f t="shared" si="1"/>
        <v>0.38999999999987267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2179136</v>
      </c>
      <c r="D46" s="1">
        <f>'PR-RAS'!E50</f>
        <v>1834333.23</v>
      </c>
      <c r="E46" s="1">
        <v>0</v>
      </c>
      <c r="F46" s="1">
        <v>0</v>
      </c>
      <c r="G46" s="2">
        <f t="shared" si="0"/>
        <v>263151.11069999996</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1999042</v>
      </c>
      <c r="D55" s="1">
        <f>'PR-RAS'!E59</f>
        <v>1561311.45</v>
      </c>
      <c r="E55" s="1">
        <v>0</v>
      </c>
      <c r="F55" s="1">
        <v>0</v>
      </c>
      <c r="G55" s="2">
        <f t="shared" si="0"/>
        <v>276569.90460000001</v>
      </c>
      <c r="H55" s="2">
        <f t="shared" si="1"/>
        <v>0.44999999995343387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1399042</v>
      </c>
      <c r="D56" s="1">
        <f>'PR-RAS'!E60</f>
        <v>1391613.7</v>
      </c>
      <c r="E56" s="1">
        <v>0</v>
      </c>
      <c r="F56" s="1">
        <v>0</v>
      </c>
      <c r="G56" s="2">
        <f t="shared" si="0"/>
        <v>230024.81700000001</v>
      </c>
      <c r="H56" s="2">
        <f t="shared" si="1"/>
        <v>0.30000000004656613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600000</v>
      </c>
      <c r="D57" s="1">
        <f>'PR-RAS'!E61</f>
        <v>169697.75</v>
      </c>
      <c r="E57" s="1">
        <v>0</v>
      </c>
      <c r="F57" s="1">
        <v>0</v>
      </c>
      <c r="G57" s="2">
        <f t="shared" si="0"/>
        <v>52606.148000000001</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180094</v>
      </c>
      <c r="D70" s="1">
        <f>'PR-RAS'!E74</f>
        <v>273021.78000000003</v>
      </c>
      <c r="E70" s="1">
        <v>0</v>
      </c>
      <c r="F70" s="1">
        <v>0</v>
      </c>
      <c r="G70" s="2">
        <f t="shared" si="0"/>
        <v>50103.491640000007</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180094</v>
      </c>
      <c r="D72" s="1">
        <f>'PR-RAS'!E76</f>
        <v>273021.78000000003</v>
      </c>
      <c r="E72" s="1">
        <v>0</v>
      </c>
      <c r="F72" s="1">
        <v>0</v>
      </c>
      <c r="G72" s="2">
        <f t="shared" si="0"/>
        <v>51555.766759999999</v>
      </c>
      <c r="H72" s="2">
        <f t="shared" si="1"/>
        <v>0.21999999997206032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155188</v>
      </c>
      <c r="D78" s="1">
        <f>'PR-RAS'!E82</f>
        <v>159947.01</v>
      </c>
      <c r="E78" s="1">
        <v>0</v>
      </c>
      <c r="F78" s="1">
        <v>0</v>
      </c>
      <c r="G78" s="2">
        <f t="shared" si="0"/>
        <v>36581.315540000003</v>
      </c>
      <c r="H78" s="2">
        <f t="shared" si="1"/>
        <v>1.0000000009313226E-2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155188</v>
      </c>
      <c r="D87" s="1">
        <f>'PR-RAS'!E91</f>
        <v>159946.99000000002</v>
      </c>
      <c r="E87" s="1">
        <v>0</v>
      </c>
      <c r="F87" s="1">
        <v>0</v>
      </c>
      <c r="G87" s="2">
        <f t="shared" si="0"/>
        <v>40857.050280000003</v>
      </c>
      <c r="H87" s="2">
        <f t="shared" si="1"/>
        <v>9.9999999802093953E-3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5000</v>
      </c>
      <c r="D88" s="1">
        <f>'PR-RAS'!E92</f>
        <v>6947.45</v>
      </c>
      <c r="E88" s="1">
        <v>0</v>
      </c>
      <c r="F88" s="1">
        <v>0</v>
      </c>
      <c r="G88" s="2">
        <f t="shared" si="0"/>
        <v>1643.8562999999999</v>
      </c>
      <c r="H88" s="2">
        <f t="shared" si="1"/>
        <v>0.4499999999998181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109789</v>
      </c>
      <c r="D89" s="1">
        <f>'PR-RAS'!E93</f>
        <v>112479.1</v>
      </c>
      <c r="E89" s="1">
        <v>0</v>
      </c>
      <c r="F89" s="1">
        <v>0</v>
      </c>
      <c r="G89" s="2">
        <f t="shared" si="0"/>
        <v>29457.7536</v>
      </c>
      <c r="H89" s="2">
        <f t="shared" si="1"/>
        <v>0.10000000000582077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39744</v>
      </c>
      <c r="D90" s="1">
        <f>'PR-RAS'!E94</f>
        <v>39743.99</v>
      </c>
      <c r="E90" s="1">
        <v>0</v>
      </c>
      <c r="F90" s="1">
        <v>0</v>
      </c>
      <c r="G90" s="2">
        <f t="shared" si="0"/>
        <v>10611.646219999999</v>
      </c>
      <c r="H90" s="2">
        <f t="shared" si="1"/>
        <v>1.0000000002037268E-2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655</v>
      </c>
      <c r="D93" s="1">
        <f>'PR-RAS'!E97</f>
        <v>776.45</v>
      </c>
      <c r="E93" s="1">
        <v>0</v>
      </c>
      <c r="F93" s="1">
        <v>0</v>
      </c>
      <c r="G93" s="2">
        <f t="shared" si="0"/>
        <v>203.1268</v>
      </c>
      <c r="H93" s="2">
        <f t="shared" si="1"/>
        <v>0.45000000000004547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188402</v>
      </c>
      <c r="D102" s="1">
        <f>'PR-RAS'!E106</f>
        <v>226007</v>
      </c>
      <c r="E102" s="1">
        <v>0</v>
      </c>
      <c r="F102" s="1">
        <v>0</v>
      </c>
      <c r="G102" s="2">
        <f t="shared" si="0"/>
        <v>64682.016000000003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766</v>
      </c>
      <c r="D103" s="1">
        <f>'PR-RAS'!E107</f>
        <v>2315.4899999999998</v>
      </c>
      <c r="E103" s="1">
        <v>0</v>
      </c>
      <c r="F103" s="1">
        <v>0</v>
      </c>
      <c r="G103" s="2">
        <f t="shared" si="0"/>
        <v>550.49195999999995</v>
      </c>
      <c r="H103" s="2">
        <f t="shared" si="1"/>
        <v>0.48999999999978172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766</v>
      </c>
      <c r="D107" s="1">
        <f>'PR-RAS'!E111</f>
        <v>2315.4899999999998</v>
      </c>
      <c r="E107" s="1">
        <v>0</v>
      </c>
      <c r="F107" s="1">
        <v>0</v>
      </c>
      <c r="G107" s="2">
        <f t="shared" si="0"/>
        <v>572.07987999999989</v>
      </c>
      <c r="H107" s="2">
        <f t="shared" si="1"/>
        <v>0.48999999999978172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127902</v>
      </c>
      <c r="D108" s="1">
        <f>'PR-RAS'!E112</f>
        <v>128824.97</v>
      </c>
      <c r="E108" s="1">
        <v>0</v>
      </c>
      <c r="F108" s="1">
        <v>0</v>
      </c>
      <c r="G108" s="2">
        <f t="shared" si="0"/>
        <v>41254.057580000001</v>
      </c>
      <c r="H108" s="2">
        <f t="shared" si="1"/>
        <v>2.9999999998835847E-2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317</v>
      </c>
      <c r="D110" s="1">
        <f>'PR-RAS'!E114</f>
        <v>242.39</v>
      </c>
      <c r="E110" s="1">
        <v>0</v>
      </c>
      <c r="F110" s="1">
        <v>0</v>
      </c>
      <c r="G110" s="2">
        <f t="shared" si="0"/>
        <v>87.394019999999998</v>
      </c>
      <c r="H110" s="2">
        <f t="shared" si="1"/>
        <v>0.38999999999998636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127585</v>
      </c>
      <c r="D113" s="1">
        <f>'PR-RAS'!E117</f>
        <v>128582.58</v>
      </c>
      <c r="E113" s="1">
        <v>0</v>
      </c>
      <c r="F113" s="1">
        <v>0</v>
      </c>
      <c r="G113" s="2">
        <f t="shared" si="0"/>
        <v>43092.017920000006</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59734</v>
      </c>
      <c r="D116" s="1">
        <f>'PR-RAS'!E120</f>
        <v>94866.54</v>
      </c>
      <c r="E116" s="1">
        <v>0</v>
      </c>
      <c r="F116" s="1">
        <v>0</v>
      </c>
      <c r="G116" s="2">
        <f t="shared" si="0"/>
        <v>28688.714199999999</v>
      </c>
      <c r="H116" s="2">
        <f t="shared" si="1"/>
        <v>0.46000000000640284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1483</v>
      </c>
      <c r="D117" s="1">
        <f>'PR-RAS'!E121</f>
        <v>394.54</v>
      </c>
      <c r="E117" s="1">
        <v>0</v>
      </c>
      <c r="F117" s="1">
        <v>0</v>
      </c>
      <c r="G117" s="2">
        <f t="shared" si="0"/>
        <v>263.56128000000001</v>
      </c>
      <c r="H117" s="2">
        <f t="shared" si="1"/>
        <v>0.45999999999997954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58251</v>
      </c>
      <c r="D118" s="1">
        <f>'PR-RAS'!E122</f>
        <v>94472</v>
      </c>
      <c r="E118" s="1">
        <v>0</v>
      </c>
      <c r="F118" s="1">
        <v>0</v>
      </c>
      <c r="G118" s="2">
        <f t="shared" si="0"/>
        <v>28921.815000000002</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172.5</v>
      </c>
      <c r="E120" s="1">
        <v>0</v>
      </c>
      <c r="F120" s="1">
        <v>0</v>
      </c>
      <c r="G120" s="2">
        <f t="shared" si="0"/>
        <v>41.055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172.5</v>
      </c>
      <c r="E124" s="1">
        <v>0</v>
      </c>
      <c r="F124" s="1">
        <v>0</v>
      </c>
      <c r="G124" s="2">
        <f t="shared" si="0"/>
        <v>42.435000000000002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172.5</v>
      </c>
      <c r="E125" s="1">
        <v>0</v>
      </c>
      <c r="F125" s="1">
        <v>0</v>
      </c>
      <c r="G125" s="2">
        <f t="shared" si="0"/>
        <v>42.78</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10625</v>
      </c>
      <c r="D135" s="1">
        <f>'PR-RAS'!E139</f>
        <v>0</v>
      </c>
      <c r="E135" s="1">
        <v>0</v>
      </c>
      <c r="F135" s="1">
        <v>0</v>
      </c>
      <c r="G135" s="2">
        <f t="shared" si="0"/>
        <v>1423.75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10625</v>
      </c>
      <c r="D146" s="1">
        <f>'PR-RAS'!E150</f>
        <v>0</v>
      </c>
      <c r="E146" s="1">
        <v>0</v>
      </c>
      <c r="F146" s="1">
        <v>0</v>
      </c>
      <c r="G146" s="2">
        <f t="shared" si="0"/>
        <v>1540.625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1923676</v>
      </c>
      <c r="D147" s="1">
        <f>'PR-RAS'!E151</f>
        <v>1729178.57</v>
      </c>
      <c r="E147" s="1">
        <v>0</v>
      </c>
      <c r="F147" s="1">
        <v>0</v>
      </c>
      <c r="G147" s="2">
        <f t="shared" si="0"/>
        <v>785776.83844000008</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917228</v>
      </c>
      <c r="D148" s="1">
        <f>'PR-RAS'!E152</f>
        <v>599832.85</v>
      </c>
      <c r="E148" s="1">
        <v>0</v>
      </c>
      <c r="F148" s="1">
        <v>0</v>
      </c>
      <c r="G148" s="2">
        <f t="shared" si="0"/>
        <v>311183.37390000001</v>
      </c>
      <c r="H148" s="2">
        <f t="shared" si="1"/>
        <v>0.15000000002328306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768329</v>
      </c>
      <c r="D149" s="1">
        <f>'PR-RAS'!E153</f>
        <v>500929.48</v>
      </c>
      <c r="E149" s="1">
        <v>0</v>
      </c>
      <c r="F149" s="1">
        <v>0</v>
      </c>
      <c r="G149" s="2">
        <f t="shared" si="0"/>
        <v>261987.81807999997</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768329</v>
      </c>
      <c r="D150" s="1">
        <f>'PR-RAS'!E154</f>
        <v>500929.48</v>
      </c>
      <c r="E150" s="1">
        <v>0</v>
      </c>
      <c r="F150" s="1">
        <v>0</v>
      </c>
      <c r="G150" s="2">
        <f t="shared" si="0"/>
        <v>263758.00604000001</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22125</v>
      </c>
      <c r="D154" s="1">
        <f>'PR-RAS'!E158</f>
        <v>16250</v>
      </c>
      <c r="E154" s="1">
        <v>0</v>
      </c>
      <c r="F154" s="1">
        <v>0</v>
      </c>
      <c r="G154" s="2">
        <f t="shared" si="0"/>
        <v>8357.625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126774</v>
      </c>
      <c r="D155" s="1">
        <f>'PR-RAS'!E159</f>
        <v>82653.37</v>
      </c>
      <c r="E155" s="1">
        <v>0</v>
      </c>
      <c r="F155" s="1">
        <v>0</v>
      </c>
      <c r="G155" s="2">
        <f t="shared" si="0"/>
        <v>44980.433959999995</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126774</v>
      </c>
      <c r="D157" s="1">
        <f>'PR-RAS'!E161</f>
        <v>82653.37</v>
      </c>
      <c r="E157" s="1">
        <v>0</v>
      </c>
      <c r="F157" s="1">
        <v>0</v>
      </c>
      <c r="G157" s="2">
        <f t="shared" si="0"/>
        <v>45564.595439999997</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654859</v>
      </c>
      <c r="D159" s="1">
        <f>'PR-RAS'!E163</f>
        <v>835285.86</v>
      </c>
      <c r="E159" s="1">
        <v>0</v>
      </c>
      <c r="F159" s="1">
        <v>0</v>
      </c>
      <c r="G159" s="2">
        <f t="shared" si="0"/>
        <v>367418.05375999998</v>
      </c>
      <c r="H159" s="2">
        <f t="shared" si="1"/>
        <v>0.14000000001396984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40285</v>
      </c>
      <c r="D160" s="1">
        <f>'PR-RAS'!E164</f>
        <v>50125.279999999999</v>
      </c>
      <c r="E160" s="1">
        <v>0</v>
      </c>
      <c r="F160" s="1">
        <v>0</v>
      </c>
      <c r="G160" s="2">
        <f t="shared" si="0"/>
        <v>22345.154040000001</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1660</v>
      </c>
      <c r="D161" s="1">
        <f>'PR-RAS'!E165</f>
        <v>1733.74</v>
      </c>
      <c r="E161" s="1">
        <v>0</v>
      </c>
      <c r="F161" s="1">
        <v>0</v>
      </c>
      <c r="G161" s="2">
        <f t="shared" si="0"/>
        <v>820.39679999999998</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38625</v>
      </c>
      <c r="D162" s="1">
        <f>'PR-RAS'!E166</f>
        <v>48391.54</v>
      </c>
      <c r="E162" s="1">
        <v>0</v>
      </c>
      <c r="F162" s="1">
        <v>0</v>
      </c>
      <c r="G162" s="2">
        <f t="shared" si="0"/>
        <v>21800.700880000004</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212939</v>
      </c>
      <c r="D165" s="1">
        <f>'PR-RAS'!E169</f>
        <v>319025</v>
      </c>
      <c r="E165" s="1">
        <v>0</v>
      </c>
      <c r="F165" s="1">
        <v>0</v>
      </c>
      <c r="G165" s="2">
        <f t="shared" si="0"/>
        <v>139562.196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17930</v>
      </c>
      <c r="D166" s="1">
        <f>'PR-RAS'!E170</f>
        <v>19261.099999999999</v>
      </c>
      <c r="E166" s="1">
        <v>0</v>
      </c>
      <c r="F166" s="1">
        <v>0</v>
      </c>
      <c r="G166" s="2">
        <f t="shared" si="0"/>
        <v>9314.6129999999994</v>
      </c>
      <c r="H166" s="2">
        <f t="shared" si="1"/>
        <v>9.9999999998544808E-2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13841</v>
      </c>
      <c r="D167" s="1">
        <f>'PR-RAS'!E171</f>
        <v>12280.06</v>
      </c>
      <c r="E167" s="1">
        <v>0</v>
      </c>
      <c r="F167" s="1">
        <v>0</v>
      </c>
      <c r="G167" s="2">
        <f t="shared" si="0"/>
        <v>6374.5859199999995</v>
      </c>
      <c r="H167" s="2">
        <f t="shared" si="1"/>
        <v>5.9999999999490683E-2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179495</v>
      </c>
      <c r="D168" s="1">
        <f>'PR-RAS'!E172</f>
        <v>282881.91999999998</v>
      </c>
      <c r="E168" s="1">
        <v>0</v>
      </c>
      <c r="F168" s="1">
        <v>0</v>
      </c>
      <c r="G168" s="2">
        <f t="shared" si="0"/>
        <v>124458.22628</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785</v>
      </c>
      <c r="D170" s="1">
        <f>'PR-RAS'!E174</f>
        <v>3492.9</v>
      </c>
      <c r="E170" s="1">
        <v>0</v>
      </c>
      <c r="F170" s="1">
        <v>0</v>
      </c>
      <c r="G170" s="2">
        <f t="shared" si="0"/>
        <v>1313.2652</v>
      </c>
      <c r="H170" s="2">
        <f t="shared" si="1"/>
        <v>9.9999999999909051E-2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888</v>
      </c>
      <c r="D172" s="1">
        <f>'PR-RAS'!E176</f>
        <v>1109.02</v>
      </c>
      <c r="E172" s="1">
        <v>0</v>
      </c>
      <c r="F172" s="1">
        <v>0</v>
      </c>
      <c r="G172" s="2">
        <f t="shared" si="0"/>
        <v>531.13283999999999</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288823</v>
      </c>
      <c r="D173" s="1">
        <f>'PR-RAS'!E177</f>
        <v>285429.95</v>
      </c>
      <c r="E173" s="1">
        <v>0</v>
      </c>
      <c r="F173" s="1">
        <v>0</v>
      </c>
      <c r="G173" s="2">
        <f t="shared" si="0"/>
        <v>147865.45879999999</v>
      </c>
      <c r="H173" s="2">
        <f t="shared" si="1"/>
        <v>4.9999999988358468E-2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21277</v>
      </c>
      <c r="D174" s="1">
        <f>'PR-RAS'!E178</f>
        <v>30734.22</v>
      </c>
      <c r="E174" s="1">
        <v>0</v>
      </c>
      <c r="F174" s="1">
        <v>0</v>
      </c>
      <c r="G174" s="2">
        <f t="shared" si="0"/>
        <v>14314.96112</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111549</v>
      </c>
      <c r="D175" s="1">
        <f>'PR-RAS'!E179</f>
        <v>55359.51</v>
      </c>
      <c r="E175" s="1">
        <v>0</v>
      </c>
      <c r="F175" s="1">
        <v>0</v>
      </c>
      <c r="G175" s="2">
        <f t="shared" si="0"/>
        <v>38674.635479999997</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17575</v>
      </c>
      <c r="D176" s="1">
        <f>'PR-RAS'!E180</f>
        <v>0</v>
      </c>
      <c r="E176" s="1">
        <v>0</v>
      </c>
      <c r="F176" s="1">
        <v>0</v>
      </c>
      <c r="G176" s="2">
        <f t="shared" si="0"/>
        <v>3075.625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29685</v>
      </c>
      <c r="D177" s="1">
        <f>'PR-RAS'!E181</f>
        <v>32343.02</v>
      </c>
      <c r="E177" s="1">
        <v>0</v>
      </c>
      <c r="F177" s="1">
        <v>0</v>
      </c>
      <c r="G177" s="2">
        <f t="shared" si="0"/>
        <v>16609.303039999999</v>
      </c>
      <c r="H177" s="2">
        <f t="shared" si="1"/>
        <v>2.0000000000436557E-2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30311</v>
      </c>
      <c r="D178" s="1">
        <f>'PR-RAS'!E182</f>
        <v>30823.65</v>
      </c>
      <c r="E178" s="1">
        <v>0</v>
      </c>
      <c r="F178" s="1">
        <v>0</v>
      </c>
      <c r="G178" s="2">
        <f t="shared" si="0"/>
        <v>16276.6191</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v>
      </c>
      <c r="D179" s="1">
        <f>'PR-RAS'!E183</f>
        <v>330</v>
      </c>
      <c r="E179" s="1">
        <v>0</v>
      </c>
      <c r="F179" s="1">
        <v>0</v>
      </c>
      <c r="G179" s="2">
        <f t="shared" si="0"/>
        <v>234.95999999999998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30449</v>
      </c>
      <c r="D180" s="1">
        <f>'PR-RAS'!E184</f>
        <v>92765</v>
      </c>
      <c r="E180" s="1">
        <v>0</v>
      </c>
      <c r="F180" s="1">
        <v>0</v>
      </c>
      <c r="G180" s="2">
        <f t="shared" si="0"/>
        <v>38660.241000000002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32242</v>
      </c>
      <c r="D181" s="1">
        <f>'PR-RAS'!E185</f>
        <v>33830.879999999997</v>
      </c>
      <c r="E181" s="1">
        <v>0</v>
      </c>
      <c r="F181" s="1">
        <v>0</v>
      </c>
      <c r="G181" s="2">
        <f t="shared" si="0"/>
        <v>17982.676799999997</v>
      </c>
      <c r="H181" s="2">
        <f t="shared" si="1"/>
        <v>0.12000000000261934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15075</v>
      </c>
      <c r="D182" s="1">
        <f>'PR-RAS'!E186</f>
        <v>9243.67</v>
      </c>
      <c r="E182" s="1">
        <v>0</v>
      </c>
      <c r="F182" s="1">
        <v>0</v>
      </c>
      <c r="G182" s="2">
        <f t="shared" si="0"/>
        <v>6074.7835399999994</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112812</v>
      </c>
      <c r="D184" s="1">
        <f>'PR-RAS'!E188</f>
        <v>180705.63</v>
      </c>
      <c r="E184" s="1">
        <v>0</v>
      </c>
      <c r="F184" s="1">
        <v>0</v>
      </c>
      <c r="G184" s="2">
        <f t="shared" si="0"/>
        <v>86782.856580000007</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79788</v>
      </c>
      <c r="D185" s="1">
        <f>'PR-RAS'!E189</f>
        <v>62.32</v>
      </c>
      <c r="E185" s="1">
        <v>0</v>
      </c>
      <c r="F185" s="1">
        <v>0</v>
      </c>
      <c r="G185" s="2">
        <f t="shared" si="0"/>
        <v>14703.92576</v>
      </c>
      <c r="H185" s="2">
        <f t="shared" si="1"/>
        <v>0.32000000000000028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5039</v>
      </c>
      <c r="D186" s="1">
        <f>'PR-RAS'!E190</f>
        <v>5593.94</v>
      </c>
      <c r="E186" s="1">
        <v>0</v>
      </c>
      <c r="F186" s="1">
        <v>0</v>
      </c>
      <c r="G186" s="2">
        <f t="shared" si="0"/>
        <v>3001.9728</v>
      </c>
      <c r="H186" s="2">
        <f t="shared" si="1"/>
        <v>6.0000000000400178E-2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5467</v>
      </c>
      <c r="D187" s="1">
        <f>'PR-RAS'!E191</f>
        <v>6192.62</v>
      </c>
      <c r="E187" s="1">
        <v>0</v>
      </c>
      <c r="F187" s="1">
        <v>0</v>
      </c>
      <c r="G187" s="2">
        <f t="shared" si="0"/>
        <v>3320.5166399999994</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14000</v>
      </c>
      <c r="D188" s="1">
        <f>'PR-RAS'!E192</f>
        <v>14000</v>
      </c>
      <c r="E188" s="1">
        <v>0</v>
      </c>
      <c r="F188" s="1">
        <v>0</v>
      </c>
      <c r="G188" s="2">
        <f t="shared" si="0"/>
        <v>7854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1306</v>
      </c>
      <c r="D189" s="1">
        <f>'PR-RAS'!E193</f>
        <v>1621.75</v>
      </c>
      <c r="E189" s="1">
        <v>0</v>
      </c>
      <c r="F189" s="1">
        <v>0</v>
      </c>
      <c r="G189" s="2">
        <f t="shared" si="0"/>
        <v>855.30600000000004</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3220</v>
      </c>
      <c r="D190" s="1">
        <f>'PR-RAS'!E194</f>
        <v>0</v>
      </c>
      <c r="E190" s="1">
        <v>0</v>
      </c>
      <c r="F190" s="1">
        <v>0</v>
      </c>
      <c r="G190" s="2">
        <f t="shared" si="0"/>
        <v>608.58000000000004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3992</v>
      </c>
      <c r="D191" s="1">
        <f>'PR-RAS'!E195</f>
        <v>153235</v>
      </c>
      <c r="E191" s="1">
        <v>0</v>
      </c>
      <c r="F191" s="1">
        <v>0</v>
      </c>
      <c r="G191" s="2">
        <f t="shared" si="0"/>
        <v>58987.78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129945</v>
      </c>
      <c r="D192" s="1">
        <f>'PR-RAS'!E196</f>
        <v>43598.86</v>
      </c>
      <c r="E192" s="1">
        <v>0</v>
      </c>
      <c r="F192" s="1">
        <v>0</v>
      </c>
      <c r="G192" s="2">
        <f t="shared" si="0"/>
        <v>41474.25952</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25498</v>
      </c>
      <c r="D198" s="1">
        <f>'PR-RAS'!E202</f>
        <v>21195.67</v>
      </c>
      <c r="E198" s="1">
        <v>0</v>
      </c>
      <c r="F198" s="1">
        <v>0</v>
      </c>
      <c r="G198" s="2">
        <f t="shared" si="0"/>
        <v>13374.199979999999</v>
      </c>
      <c r="H198" s="2">
        <f t="shared" si="1"/>
        <v>0.33000000000174623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25498</v>
      </c>
      <c r="D201" s="1">
        <f>'PR-RAS'!E205</f>
        <v>21195.67</v>
      </c>
      <c r="E201" s="1">
        <v>0</v>
      </c>
      <c r="F201" s="1">
        <v>0</v>
      </c>
      <c r="G201" s="2">
        <f t="shared" si="0"/>
        <v>13577.868</v>
      </c>
      <c r="H201" s="2">
        <f t="shared" si="1"/>
        <v>0.33000000000174623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104447</v>
      </c>
      <c r="D206" s="1">
        <f>'PR-RAS'!E210</f>
        <v>22403.190000000002</v>
      </c>
      <c r="E206" s="1">
        <v>0</v>
      </c>
      <c r="F206" s="1">
        <v>0</v>
      </c>
      <c r="G206" s="2">
        <f t="shared" si="0"/>
        <v>30596.942899999998</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13032</v>
      </c>
      <c r="D207" s="1">
        <f>'PR-RAS'!E211</f>
        <v>12595.48</v>
      </c>
      <c r="E207" s="1">
        <v>0</v>
      </c>
      <c r="F207" s="1">
        <v>0</v>
      </c>
      <c r="G207" s="2">
        <f t="shared" si="0"/>
        <v>7873.9297599999991</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83397</v>
      </c>
      <c r="D209" s="1">
        <f>'PR-RAS'!E213</f>
        <v>53.94</v>
      </c>
      <c r="E209" s="1">
        <v>0</v>
      </c>
      <c r="F209" s="1">
        <v>0</v>
      </c>
      <c r="G209" s="2">
        <f t="shared" si="0"/>
        <v>17369.015039999998</v>
      </c>
      <c r="H209" s="2">
        <f t="shared" si="1"/>
        <v>6.0000000000002274E-2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8018</v>
      </c>
      <c r="D210" s="1">
        <f>'PR-RAS'!E214</f>
        <v>9753.77</v>
      </c>
      <c r="E210" s="1">
        <v>0</v>
      </c>
      <c r="F210" s="1">
        <v>0</v>
      </c>
      <c r="G210" s="2">
        <f t="shared" si="0"/>
        <v>5752.8378599999996</v>
      </c>
      <c r="H210" s="2">
        <f t="shared" si="1"/>
        <v>0.22999999999956344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6060</v>
      </c>
      <c r="D220" s="1">
        <f>'PR-RAS'!E224</f>
        <v>20000</v>
      </c>
      <c r="E220" s="1">
        <v>0</v>
      </c>
      <c r="F220" s="1">
        <v>0</v>
      </c>
      <c r="G220" s="2">
        <f t="shared" si="0"/>
        <v>10087.14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6060</v>
      </c>
      <c r="D227" s="1">
        <f>'PR-RAS'!E231</f>
        <v>20000</v>
      </c>
      <c r="E227" s="1">
        <v>0</v>
      </c>
      <c r="F227" s="1">
        <v>0</v>
      </c>
      <c r="G227" s="2">
        <f t="shared" si="0"/>
        <v>10409.56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6060</v>
      </c>
      <c r="D229" s="1">
        <f>'PR-RAS'!E233</f>
        <v>20000</v>
      </c>
      <c r="E229" s="1">
        <v>0</v>
      </c>
      <c r="F229" s="1">
        <v>0</v>
      </c>
      <c r="G229" s="2">
        <f t="shared" si="0"/>
        <v>10501.68</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135957</v>
      </c>
      <c r="D248" s="1">
        <f>'PR-RAS'!E252</f>
        <v>159081</v>
      </c>
      <c r="E248" s="1">
        <v>0</v>
      </c>
      <c r="F248" s="1">
        <v>0</v>
      </c>
      <c r="G248" s="2">
        <f t="shared" si="0"/>
        <v>112167.393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135957</v>
      </c>
      <c r="D255" s="1">
        <f>'PR-RAS'!E259</f>
        <v>159081</v>
      </c>
      <c r="E255" s="1">
        <v>0</v>
      </c>
      <c r="F255" s="1">
        <v>0</v>
      </c>
      <c r="G255" s="2">
        <f t="shared" si="0"/>
        <v>115346.226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85920</v>
      </c>
      <c r="D256" s="1">
        <f>'PR-RAS'!E260</f>
        <v>132617.60000000001</v>
      </c>
      <c r="E256" s="1">
        <v>0</v>
      </c>
      <c r="F256" s="1">
        <v>0</v>
      </c>
      <c r="G256" s="2">
        <f t="shared" si="0"/>
        <v>89544.576000000001</v>
      </c>
      <c r="H256" s="2">
        <f t="shared" si="1"/>
        <v>0.39999999999417923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50037</v>
      </c>
      <c r="D257" s="1">
        <f>'PR-RAS'!E261</f>
        <v>26463.4</v>
      </c>
      <c r="E257" s="1">
        <v>0</v>
      </c>
      <c r="F257" s="1">
        <v>0</v>
      </c>
      <c r="G257" s="2">
        <f t="shared" si="0"/>
        <v>26358.732800000002</v>
      </c>
      <c r="H257" s="2">
        <f t="shared" si="1"/>
        <v>0.40000000000145519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79627</v>
      </c>
      <c r="D259" s="1">
        <f>'PR-RAS'!E263</f>
        <v>71380</v>
      </c>
      <c r="E259" s="1">
        <v>0</v>
      </c>
      <c r="F259" s="1">
        <v>0</v>
      </c>
      <c r="G259" s="2">
        <f t="shared" si="0"/>
        <v>57375.846000000005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61121</v>
      </c>
      <c r="D260" s="1">
        <f>'PR-RAS'!E264</f>
        <v>57450</v>
      </c>
      <c r="E260" s="1">
        <v>0</v>
      </c>
      <c r="F260" s="1">
        <v>0</v>
      </c>
      <c r="G260" s="2">
        <f t="shared" si="0"/>
        <v>45589.438999999998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61121</v>
      </c>
      <c r="D261" s="1">
        <f>'PR-RAS'!E265</f>
        <v>57450</v>
      </c>
      <c r="E261" s="1">
        <v>0</v>
      </c>
      <c r="F261" s="1">
        <v>0</v>
      </c>
      <c r="G261" s="2">
        <f t="shared" si="0"/>
        <v>45765.46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10900</v>
      </c>
      <c r="D264" s="1">
        <f>'PR-RAS'!E268</f>
        <v>5000</v>
      </c>
      <c r="E264" s="1">
        <v>0</v>
      </c>
      <c r="F264" s="1">
        <v>0</v>
      </c>
      <c r="G264" s="2">
        <f t="shared" si="0"/>
        <v>5496.7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10900</v>
      </c>
      <c r="D265" s="1">
        <f>'PR-RAS'!E269</f>
        <v>5000</v>
      </c>
      <c r="E265" s="1">
        <v>0</v>
      </c>
      <c r="F265" s="1">
        <v>0</v>
      </c>
      <c r="G265" s="2">
        <f t="shared" ref="G265:G521" si="8">(B265/1000)*(C265*1+D265*2)</f>
        <v>5517.6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5982</v>
      </c>
      <c r="D269" s="1">
        <f>'PR-RAS'!E273</f>
        <v>8930</v>
      </c>
      <c r="E269" s="1">
        <v>0</v>
      </c>
      <c r="F269" s="1">
        <v>0</v>
      </c>
      <c r="G269" s="2">
        <f t="shared" si="8"/>
        <v>6389.6559999999999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5982</v>
      </c>
      <c r="D274" s="1">
        <f>'PR-RAS'!E278</f>
        <v>8930</v>
      </c>
      <c r="E274" s="1">
        <v>0</v>
      </c>
      <c r="F274" s="1">
        <v>0</v>
      </c>
      <c r="G274" s="2">
        <f t="shared" si="8"/>
        <v>6508.8660000000009</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1624</v>
      </c>
      <c r="D275" s="1">
        <f>'PR-RAS'!E279</f>
        <v>0</v>
      </c>
      <c r="E275" s="1">
        <v>0</v>
      </c>
      <c r="F275" s="1">
        <v>0</v>
      </c>
      <c r="G275" s="2">
        <f t="shared" si="8"/>
        <v>444.97600000000006</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1624</v>
      </c>
      <c r="D276" s="1">
        <f>'PR-RAS'!E280</f>
        <v>0</v>
      </c>
      <c r="E276" s="1">
        <v>0</v>
      </c>
      <c r="F276" s="1">
        <v>0</v>
      </c>
      <c r="G276" s="2">
        <f t="shared" si="8"/>
        <v>446.6</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1923676</v>
      </c>
      <c r="D285" s="1">
        <f>'PR-RAS'!E289</f>
        <v>1729178.57</v>
      </c>
      <c r="E285" s="1">
        <v>0</v>
      </c>
      <c r="F285" s="1">
        <v>0</v>
      </c>
      <c r="G285" s="2">
        <f t="shared" si="8"/>
        <v>1528497.41176</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946738</v>
      </c>
      <c r="D286" s="1">
        <f>'PR-RAS'!E290</f>
        <v>917771.84000000008</v>
      </c>
      <c r="E286" s="1">
        <v>0</v>
      </c>
      <c r="F286" s="1">
        <v>0</v>
      </c>
      <c r="G286" s="2">
        <f t="shared" si="8"/>
        <v>792950.27879999997</v>
      </c>
      <c r="H286" s="2">
        <f t="shared" si="9"/>
        <v>0.15999999991618097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2050778</v>
      </c>
      <c r="D288" s="1">
        <f>'PR-RAS'!E292</f>
        <v>2217421.7000000002</v>
      </c>
      <c r="E288" s="1">
        <v>0</v>
      </c>
      <c r="F288" s="1">
        <v>0</v>
      </c>
      <c r="G288" s="2">
        <f t="shared" si="8"/>
        <v>1861373.3418000001</v>
      </c>
      <c r="H288" s="2">
        <f t="shared" si="9"/>
        <v>0.29999999981373549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219796</v>
      </c>
      <c r="D290" s="1">
        <f>'PR-RAS'!E294</f>
        <v>143777.87</v>
      </c>
      <c r="E290" s="1">
        <v>0</v>
      </c>
      <c r="F290" s="1">
        <v>0</v>
      </c>
      <c r="G290" s="2">
        <f t="shared" si="8"/>
        <v>146624.65285999997</v>
      </c>
      <c r="H290" s="2">
        <f t="shared" si="9"/>
        <v>0.13000000000465661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1167448</v>
      </c>
      <c r="D345" s="1">
        <f>'PR-RAS'!E350</f>
        <v>883633.28</v>
      </c>
      <c r="E345" s="1">
        <v>0</v>
      </c>
      <c r="F345" s="1">
        <v>0</v>
      </c>
      <c r="G345" s="2">
        <f t="shared" si="8"/>
        <v>1009541.8086399999</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5625</v>
      </c>
      <c r="E346" s="1">
        <v>0</v>
      </c>
      <c r="F346" s="1">
        <v>0</v>
      </c>
      <c r="G346" s="2">
        <f t="shared" si="8"/>
        <v>3881.2499999999995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5625</v>
      </c>
      <c r="E347" s="1">
        <v>0</v>
      </c>
      <c r="F347" s="1">
        <v>0</v>
      </c>
      <c r="G347" s="2">
        <f t="shared" si="8"/>
        <v>3892.4999999999995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5625</v>
      </c>
      <c r="E348" s="1">
        <v>0</v>
      </c>
      <c r="F348" s="1">
        <v>0</v>
      </c>
      <c r="G348" s="2">
        <f t="shared" si="8"/>
        <v>3903.7499999999995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1087051</v>
      </c>
      <c r="D358" s="1">
        <f>'PR-RAS'!E363</f>
        <v>870920.78</v>
      </c>
      <c r="E358" s="1">
        <v>0</v>
      </c>
      <c r="F358" s="1">
        <v>0</v>
      </c>
      <c r="G358" s="2">
        <f t="shared" si="8"/>
        <v>1009914.6439199999</v>
      </c>
      <c r="H358" s="2">
        <f t="shared" si="9"/>
        <v>0.21999999997206032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784488</v>
      </c>
      <c r="D359" s="1">
        <f>'PR-RAS'!E364</f>
        <v>744478.28</v>
      </c>
      <c r="E359" s="1">
        <v>0</v>
      </c>
      <c r="F359" s="1">
        <v>0</v>
      </c>
      <c r="G359" s="2">
        <f t="shared" si="8"/>
        <v>813893.15247999993</v>
      </c>
      <c r="H359" s="2">
        <f t="shared" si="9"/>
        <v>0.28000000002793968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784488</v>
      </c>
      <c r="D362" s="1">
        <f>'PR-RAS'!E367</f>
        <v>151085.68</v>
      </c>
      <c r="E362" s="1">
        <v>0</v>
      </c>
      <c r="F362" s="1">
        <v>0</v>
      </c>
      <c r="G362" s="2">
        <f t="shared" si="8"/>
        <v>392284.02895999997</v>
      </c>
      <c r="H362" s="2">
        <f t="shared" si="9"/>
        <v>0.32000000000698492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593392.6</v>
      </c>
      <c r="E363" s="1">
        <v>0</v>
      </c>
      <c r="F363" s="1">
        <v>0</v>
      </c>
      <c r="G363" s="2">
        <f t="shared" si="8"/>
        <v>429616.24239999999</v>
      </c>
      <c r="H363" s="2">
        <f t="shared" si="9"/>
        <v>0.40000000002328306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184038</v>
      </c>
      <c r="D364" s="1">
        <f>'PR-RAS'!E369</f>
        <v>10625</v>
      </c>
      <c r="E364" s="1">
        <v>0</v>
      </c>
      <c r="F364" s="1">
        <v>0</v>
      </c>
      <c r="G364" s="2">
        <f t="shared" si="8"/>
        <v>74519.543999999994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5288</v>
      </c>
      <c r="D366" s="1">
        <f>'PR-RAS'!E371</f>
        <v>0</v>
      </c>
      <c r="E366" s="1">
        <v>0</v>
      </c>
      <c r="F366" s="1">
        <v>0</v>
      </c>
      <c r="G366" s="2">
        <f t="shared" si="8"/>
        <v>1930.12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10625</v>
      </c>
      <c r="E369" s="1">
        <v>0</v>
      </c>
      <c r="F369" s="1">
        <v>0</v>
      </c>
      <c r="G369" s="2">
        <f t="shared" si="8"/>
        <v>7820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178750</v>
      </c>
      <c r="D371" s="1">
        <f>'PR-RAS'!E376</f>
        <v>0</v>
      </c>
      <c r="E371" s="1">
        <v>0</v>
      </c>
      <c r="F371" s="1">
        <v>0</v>
      </c>
      <c r="G371" s="2">
        <f t="shared" si="8"/>
        <v>66137.5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118525</v>
      </c>
      <c r="D386" s="1">
        <f>'PR-RAS'!E391</f>
        <v>115817.5</v>
      </c>
      <c r="E386" s="1">
        <v>0</v>
      </c>
      <c r="F386" s="1">
        <v>0</v>
      </c>
      <c r="G386" s="2">
        <f t="shared" si="8"/>
        <v>134811.6</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19380</v>
      </c>
      <c r="E388" s="1">
        <v>0</v>
      </c>
      <c r="F388" s="1">
        <v>0</v>
      </c>
      <c r="G388" s="2">
        <f t="shared" si="8"/>
        <v>15000.12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12500</v>
      </c>
      <c r="E389" s="1">
        <v>0</v>
      </c>
      <c r="F389" s="1">
        <v>0</v>
      </c>
      <c r="G389" s="2">
        <f t="shared" si="8"/>
        <v>9700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118525</v>
      </c>
      <c r="D390" s="1">
        <f>'PR-RAS'!E395</f>
        <v>83937.5</v>
      </c>
      <c r="E390" s="1">
        <v>0</v>
      </c>
      <c r="F390" s="1">
        <v>0</v>
      </c>
      <c r="G390" s="2">
        <f t="shared" si="8"/>
        <v>111409.60000000001</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80397</v>
      </c>
      <c r="D397" s="1">
        <f>'PR-RAS'!E402</f>
        <v>7087.5</v>
      </c>
      <c r="E397" s="1">
        <v>0</v>
      </c>
      <c r="F397" s="1">
        <v>0</v>
      </c>
      <c r="G397" s="2">
        <f t="shared" si="8"/>
        <v>37450.512000000002</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20297</v>
      </c>
      <c r="D398" s="1">
        <f>'PR-RAS'!E403</f>
        <v>7087.5</v>
      </c>
      <c r="E398" s="1">
        <v>0</v>
      </c>
      <c r="F398" s="1">
        <v>0</v>
      </c>
      <c r="G398" s="2">
        <f t="shared" si="8"/>
        <v>13685.384</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60100</v>
      </c>
      <c r="D401" s="1">
        <f>'PR-RAS'!E406</f>
        <v>0</v>
      </c>
      <c r="E401" s="1">
        <v>0</v>
      </c>
      <c r="F401" s="1">
        <v>0</v>
      </c>
      <c r="G401" s="2">
        <f t="shared" si="8"/>
        <v>24040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1167448</v>
      </c>
      <c r="D403" s="1">
        <f>'PR-RAS'!E408</f>
        <v>883633.28</v>
      </c>
      <c r="E403" s="1">
        <v>0</v>
      </c>
      <c r="F403" s="1">
        <v>0</v>
      </c>
      <c r="G403" s="2">
        <f t="shared" si="8"/>
        <v>1179755.25312</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4536345</v>
      </c>
      <c r="D405" s="1">
        <f>'PR-RAS'!E410</f>
        <v>4923700.1500000004</v>
      </c>
      <c r="E405" s="1">
        <v>0</v>
      </c>
      <c r="F405" s="1">
        <v>0</v>
      </c>
      <c r="G405" s="2">
        <f t="shared" si="8"/>
        <v>5811033.1012000004</v>
      </c>
      <c r="H405" s="2">
        <f t="shared" si="9"/>
        <v>0.15000000037252903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2862</v>
      </c>
      <c r="E406" s="1">
        <v>0</v>
      </c>
      <c r="F406" s="1">
        <v>0</v>
      </c>
      <c r="G406" s="2">
        <f t="shared" si="8"/>
        <v>2318.2200000000003</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2870414</v>
      </c>
      <c r="D407" s="1">
        <f>'PR-RAS'!E412</f>
        <v>2646950.41</v>
      </c>
      <c r="E407" s="1">
        <v>0</v>
      </c>
      <c r="F407" s="1">
        <v>0</v>
      </c>
      <c r="G407" s="2">
        <f t="shared" si="8"/>
        <v>3314711.8169200001</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3091124</v>
      </c>
      <c r="D408" s="1">
        <f>'PR-RAS'!E413</f>
        <v>2612811.85</v>
      </c>
      <c r="E408" s="1">
        <v>0</v>
      </c>
      <c r="F408" s="1">
        <v>0</v>
      </c>
      <c r="G408" s="2">
        <f t="shared" si="8"/>
        <v>3384916.3139</v>
      </c>
      <c r="H408" s="2">
        <f t="shared" si="9"/>
        <v>0.14999999990686774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34138.560000000056</v>
      </c>
      <c r="E409" s="1">
        <v>0</v>
      </c>
      <c r="F409" s="1">
        <v>0</v>
      </c>
      <c r="G409" s="2">
        <f t="shared" si="8"/>
        <v>27857.064960000043</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220710</v>
      </c>
      <c r="D410" s="1">
        <f>'PR-RAS'!E415</f>
        <v>0</v>
      </c>
      <c r="E410" s="1">
        <v>0</v>
      </c>
      <c r="F410" s="1">
        <v>0</v>
      </c>
      <c r="G410" s="2">
        <f t="shared" si="8"/>
        <v>90270.39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2485567</v>
      </c>
      <c r="D412" s="1">
        <f>'PR-RAS'!E417</f>
        <v>2706278.45</v>
      </c>
      <c r="E412" s="1">
        <v>0</v>
      </c>
      <c r="F412" s="1">
        <v>0</v>
      </c>
      <c r="G412" s="2">
        <f t="shared" si="8"/>
        <v>3246128.9229000001</v>
      </c>
      <c r="H412" s="2">
        <f t="shared" si="9"/>
        <v>0.45000000018626451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219796</v>
      </c>
      <c r="D413" s="1">
        <f>'PR-RAS'!E418</f>
        <v>146639.87</v>
      </c>
      <c r="E413" s="1">
        <v>0</v>
      </c>
      <c r="F413" s="1">
        <v>0</v>
      </c>
      <c r="G413" s="2">
        <f t="shared" si="8"/>
        <v>211387.20487999998</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130058</v>
      </c>
      <c r="D414" s="1">
        <f>'PR-RAS'!E420</f>
        <v>584133.5</v>
      </c>
      <c r="E414" s="1">
        <v>0</v>
      </c>
      <c r="F414" s="1">
        <v>0</v>
      </c>
      <c r="G414" s="2">
        <f t="shared" si="8"/>
        <v>536208.22499999998</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130058</v>
      </c>
      <c r="D478" s="1">
        <f>'PR-RAS'!E484</f>
        <v>584133.5</v>
      </c>
      <c r="E478" s="1">
        <v>0</v>
      </c>
      <c r="F478" s="1">
        <v>0</v>
      </c>
      <c r="G478" s="2">
        <f t="shared" si="8"/>
        <v>619301.02500000002</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472959.18</v>
      </c>
      <c r="E489" s="1">
        <v>0</v>
      </c>
      <c r="F489" s="1">
        <v>0</v>
      </c>
      <c r="G489" s="2">
        <f t="shared" si="8"/>
        <v>461608.15967999998</v>
      </c>
      <c r="H489" s="2">
        <f t="shared" si="9"/>
        <v>0.17999999999301508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472959.18</v>
      </c>
      <c r="E490" s="1">
        <v>0</v>
      </c>
      <c r="F490" s="1">
        <v>0</v>
      </c>
      <c r="G490" s="2">
        <f t="shared" si="8"/>
        <v>462554.07803999999</v>
      </c>
      <c r="H490" s="2">
        <f t="shared" si="9"/>
        <v>0.17999999999301508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130058</v>
      </c>
      <c r="D501" s="1">
        <f>'PR-RAS'!E507</f>
        <v>111174.32</v>
      </c>
      <c r="E501" s="1">
        <v>0</v>
      </c>
      <c r="F501" s="1">
        <v>0</v>
      </c>
      <c r="G501" s="2">
        <f t="shared" si="8"/>
        <v>176203.32</v>
      </c>
      <c r="H501" s="2">
        <f t="shared" si="9"/>
        <v>0.32000000000698492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130058</v>
      </c>
      <c r="D502" s="1">
        <f>'PR-RAS'!E508</f>
        <v>111174.32</v>
      </c>
      <c r="E502" s="1">
        <v>0</v>
      </c>
      <c r="F502" s="1">
        <v>0</v>
      </c>
      <c r="G502" s="2">
        <f t="shared" si="8"/>
        <v>176555.72664000001</v>
      </c>
      <c r="H502" s="2">
        <f t="shared" si="9"/>
        <v>0.32000000000698492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116532</v>
      </c>
      <c r="D522" s="1">
        <f>'PR-RAS'!E528</f>
        <v>246639.97999999998</v>
      </c>
      <c r="E522" s="1">
        <v>0</v>
      </c>
      <c r="F522" s="1">
        <v>0</v>
      </c>
      <c r="G522" s="2">
        <f t="shared" ref="G522:G809" si="10">(B522/1000)*(C522*1+D522*2)</f>
        <v>317712.03116000001</v>
      </c>
      <c r="H522" s="2">
        <f t="shared" ref="H522:H809" si="11">ABS(C522-ROUND(C522,0))+ABS(D522-ROUND(D522,0))</f>
        <v>2.0000000018626451E-2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116532</v>
      </c>
      <c r="D587" s="1">
        <f>'PR-RAS'!E593</f>
        <v>246639.97999999998</v>
      </c>
      <c r="E587" s="1">
        <v>0</v>
      </c>
      <c r="F587" s="1">
        <v>0</v>
      </c>
      <c r="G587" s="2">
        <f t="shared" si="10"/>
        <v>357349.80855999998</v>
      </c>
      <c r="H587" s="2">
        <f t="shared" si="11"/>
        <v>2.0000000018626451E-2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116532</v>
      </c>
      <c r="D599" s="1">
        <f>'PR-RAS'!E605</f>
        <v>116581.62</v>
      </c>
      <c r="E599" s="1">
        <v>0</v>
      </c>
      <c r="F599" s="1">
        <v>0</v>
      </c>
      <c r="G599" s="2">
        <f t="shared" si="10"/>
        <v>209117.75352</v>
      </c>
      <c r="H599" s="2">
        <f t="shared" si="11"/>
        <v>0.38000000000465661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116532</v>
      </c>
      <c r="D600" s="1">
        <f>'PR-RAS'!E606</f>
        <v>116581.62</v>
      </c>
      <c r="E600" s="1">
        <v>0</v>
      </c>
      <c r="F600" s="1">
        <v>0</v>
      </c>
      <c r="G600" s="2">
        <f t="shared" si="10"/>
        <v>209467.44876</v>
      </c>
      <c r="H600" s="2">
        <f t="shared" si="11"/>
        <v>0.38000000000465661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130058.36</v>
      </c>
      <c r="E611" s="1">
        <v>0</v>
      </c>
      <c r="F611" s="1">
        <v>0</v>
      </c>
      <c r="G611" s="2">
        <f t="shared" si="10"/>
        <v>158671.1992</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130058.36</v>
      </c>
      <c r="E612" s="1">
        <v>0</v>
      </c>
      <c r="F612" s="1">
        <v>0</v>
      </c>
      <c r="G612" s="2">
        <f t="shared" si="10"/>
        <v>158931.31591999999</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13526</v>
      </c>
      <c r="D629" s="1">
        <f>'PR-RAS'!E635</f>
        <v>337493.52</v>
      </c>
      <c r="E629" s="1">
        <v>0</v>
      </c>
      <c r="F629" s="1">
        <v>0</v>
      </c>
      <c r="G629" s="2">
        <f t="shared" si="10"/>
        <v>432386.18912000005</v>
      </c>
      <c r="H629" s="2">
        <f t="shared" si="11"/>
        <v>0.47999999998137355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654495</v>
      </c>
      <c r="D631" s="1">
        <f>'PR-RAS'!E637</f>
        <v>668021.81000000006</v>
      </c>
      <c r="E631" s="1">
        <v>0</v>
      </c>
      <c r="F631" s="1">
        <v>0</v>
      </c>
      <c r="G631" s="2">
        <f t="shared" si="10"/>
        <v>1254039.3306</v>
      </c>
      <c r="H631" s="2">
        <f t="shared" si="11"/>
        <v>0.18999999994412065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3000472</v>
      </c>
      <c r="D633" s="1">
        <f>'PR-RAS'!E639</f>
        <v>3231083.91</v>
      </c>
      <c r="E633" s="1">
        <v>0</v>
      </c>
      <c r="F633" s="1">
        <v>0</v>
      </c>
      <c r="G633" s="2">
        <f t="shared" si="10"/>
        <v>5980388.3662400004</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3207656</v>
      </c>
      <c r="D634" s="1">
        <f>'PR-RAS'!E640</f>
        <v>2859451.83</v>
      </c>
      <c r="E634" s="1">
        <v>0</v>
      </c>
      <c r="F634" s="1">
        <v>0</v>
      </c>
      <c r="G634" s="2">
        <f t="shared" si="10"/>
        <v>5650512.2647799999</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371632.08000000007</v>
      </c>
      <c r="E635" s="1">
        <v>0</v>
      </c>
      <c r="F635" s="1">
        <v>0</v>
      </c>
      <c r="G635" s="2">
        <f t="shared" si="10"/>
        <v>471229.4774400001</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207184</v>
      </c>
      <c r="D636" s="1">
        <f>'PR-RAS'!E642</f>
        <v>0</v>
      </c>
      <c r="E636" s="1">
        <v>0</v>
      </c>
      <c r="F636" s="1">
        <v>0</v>
      </c>
      <c r="G636" s="2">
        <f t="shared" si="10"/>
        <v>131561.84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1831072</v>
      </c>
      <c r="D638" s="1">
        <f>'PR-RAS'!E644</f>
        <v>2038256.6400000001</v>
      </c>
      <c r="E638" s="1">
        <v>0</v>
      </c>
      <c r="F638" s="1">
        <v>0</v>
      </c>
      <c r="G638" s="2">
        <f t="shared" si="10"/>
        <v>3763131.8233600003</v>
      </c>
      <c r="H638" s="2">
        <f t="shared" si="11"/>
        <v>0.35999999986961484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2038256</v>
      </c>
      <c r="D640" s="1">
        <f>'PR-RAS'!E646</f>
        <v>1666624.56</v>
      </c>
      <c r="E640" s="1">
        <v>0</v>
      </c>
      <c r="F640" s="1">
        <v>0</v>
      </c>
      <c r="G640" s="2">
        <f t="shared" si="10"/>
        <v>3432391.7716800002</v>
      </c>
      <c r="H640" s="2">
        <f t="shared" si="11"/>
        <v>0.43999999994412065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588</v>
      </c>
      <c r="D641" s="1">
        <f>'PR-RAS'!E647</f>
        <v>7.16</v>
      </c>
      <c r="E641" s="1">
        <v>0</v>
      </c>
      <c r="F641" s="1">
        <v>0</v>
      </c>
      <c r="G641" s="2">
        <f t="shared" si="10"/>
        <v>385.48480000000006</v>
      </c>
      <c r="H641" s="2">
        <f t="shared" si="11"/>
        <v>0.16000000000000014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56491</v>
      </c>
      <c r="D642" s="1">
        <f>'PR-RAS'!E649</f>
        <v>1232.1199999999999</v>
      </c>
      <c r="E642" s="1">
        <v>0</v>
      </c>
      <c r="F642" s="1">
        <v>0</v>
      </c>
      <c r="G642" s="2">
        <f t="shared" si="10"/>
        <v>37790.308839999998</v>
      </c>
      <c r="H642" s="2">
        <f t="shared" si="11"/>
        <v>0.11999999999989086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3622935</v>
      </c>
      <c r="D643" s="1">
        <f>'PR-RAS'!E650</f>
        <v>3539996.61</v>
      </c>
      <c r="E643" s="1">
        <v>0</v>
      </c>
      <c r="F643" s="1">
        <v>0</v>
      </c>
      <c r="G643" s="2">
        <f t="shared" si="10"/>
        <v>6871279.9172399994</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3678194</v>
      </c>
      <c r="D644" s="1">
        <f>'PR-RAS'!E651</f>
        <v>3541190.57</v>
      </c>
      <c r="E644" s="1">
        <v>0</v>
      </c>
      <c r="F644" s="1">
        <v>0</v>
      </c>
      <c r="G644" s="2">
        <f t="shared" si="10"/>
        <v>6919049.8150200006</v>
      </c>
      <c r="H644" s="2">
        <f t="shared" si="11"/>
        <v>0.43000000016763806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1232</v>
      </c>
      <c r="D645" s="1">
        <f>'PR-RAS'!E652</f>
        <v>38.160000000149012</v>
      </c>
      <c r="E645" s="1">
        <v>0</v>
      </c>
      <c r="F645" s="1">
        <v>0</v>
      </c>
      <c r="G645" s="2">
        <f t="shared" si="10"/>
        <v>842.55808000019192</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6</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6</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6509</v>
      </c>
      <c r="D651" s="1">
        <f>'PR-RAS'!E658</f>
        <v>4891.05</v>
      </c>
      <c r="E651" s="1">
        <v>0</v>
      </c>
      <c r="F651" s="1">
        <v>0</v>
      </c>
      <c r="G651" s="2">
        <f t="shared" si="10"/>
        <v>10589.215</v>
      </c>
      <c r="H651" s="2">
        <f t="shared" si="11"/>
        <v>5.0000000000181899E-2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1069042</v>
      </c>
      <c r="D654" s="1">
        <f>'PR-RAS'!E661</f>
        <v>1143474.74</v>
      </c>
      <c r="E654" s="1">
        <v>0</v>
      </c>
      <c r="F654" s="1">
        <v>0</v>
      </c>
      <c r="G654" s="2">
        <f t="shared" si="10"/>
        <v>2191462.4364399998</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180000</v>
      </c>
      <c r="D655" s="1">
        <f>'PR-RAS'!E662</f>
        <v>248138.96</v>
      </c>
      <c r="E655" s="1">
        <v>0</v>
      </c>
      <c r="F655" s="1">
        <v>0</v>
      </c>
      <c r="G655" s="2">
        <f t="shared" si="10"/>
        <v>442285.75967999996</v>
      </c>
      <c r="H655" s="2">
        <f t="shared" si="11"/>
        <v>4.0000000008149073E-2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150000</v>
      </c>
      <c r="D656" s="1">
        <f>'PR-RAS'!E663</f>
        <v>0</v>
      </c>
      <c r="E656" s="1">
        <v>0</v>
      </c>
      <c r="F656" s="1">
        <v>0</v>
      </c>
      <c r="G656" s="2">
        <f t="shared" si="10"/>
        <v>98250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300000</v>
      </c>
      <c r="D658" s="1">
        <f>'PR-RAS'!E665</f>
        <v>59697.75</v>
      </c>
      <c r="E658" s="1">
        <v>0</v>
      </c>
      <c r="F658" s="1">
        <v>0</v>
      </c>
      <c r="G658" s="2">
        <f t="shared" si="10"/>
        <v>275542.84350000002</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300000</v>
      </c>
      <c r="D659" s="1">
        <f>'PR-RAS'!E666</f>
        <v>110000</v>
      </c>
      <c r="E659" s="1">
        <v>0</v>
      </c>
      <c r="F659" s="1">
        <v>0</v>
      </c>
      <c r="G659" s="2">
        <f t="shared" si="10"/>
        <v>342160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180094</v>
      </c>
      <c r="D691" s="1">
        <f>'PR-RAS'!E698</f>
        <v>273021.78000000003</v>
      </c>
      <c r="E691" s="1">
        <v>0</v>
      </c>
      <c r="F691" s="1">
        <v>0</v>
      </c>
      <c r="G691" s="2">
        <f t="shared" si="10"/>
        <v>501034.91639999999</v>
      </c>
      <c r="H691" s="2">
        <f t="shared" si="11"/>
        <v>0.21999999997206032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73771</v>
      </c>
      <c r="D703" s="1">
        <f>'PR-RAS'!E710</f>
        <v>50630</v>
      </c>
      <c r="E703" s="1">
        <v>0</v>
      </c>
      <c r="F703" s="1">
        <v>0</v>
      </c>
      <c r="G703" s="2">
        <f t="shared" si="10"/>
        <v>122871.76199999999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38625</v>
      </c>
      <c r="D711" s="1">
        <f>'PR-RAS'!E718</f>
        <v>48391.54</v>
      </c>
      <c r="E711" s="1">
        <v>0</v>
      </c>
      <c r="F711" s="1">
        <v>0</v>
      </c>
      <c r="G711" s="2">
        <f t="shared" si="10"/>
        <v>96139.736800000013</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660</v>
      </c>
      <c r="D713" s="1">
        <f>'PR-RAS'!E720</f>
        <v>330</v>
      </c>
      <c r="E713" s="1">
        <v>0</v>
      </c>
      <c r="F713" s="1">
        <v>0</v>
      </c>
      <c r="G713" s="2">
        <f t="shared" si="10"/>
        <v>939.83999999999992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12095.64</v>
      </c>
      <c r="E715" s="1">
        <v>0</v>
      </c>
      <c r="F715" s="1">
        <v>0</v>
      </c>
      <c r="G715" s="2">
        <f t="shared" si="10"/>
        <v>17272.573919999999</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17609</v>
      </c>
      <c r="D718" s="1">
        <f>'PR-RAS'!E725</f>
        <v>62.32</v>
      </c>
      <c r="E718" s="1">
        <v>0</v>
      </c>
      <c r="F718" s="1">
        <v>0</v>
      </c>
      <c r="G718" s="2">
        <f t="shared" si="10"/>
        <v>12715.01988</v>
      </c>
      <c r="H718" s="2">
        <f t="shared" si="11"/>
        <v>0.32000000000000028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25498</v>
      </c>
      <c r="D735" s="1">
        <f>'PR-RAS'!E742</f>
        <v>21195.67</v>
      </c>
      <c r="E735" s="1">
        <v>0</v>
      </c>
      <c r="F735" s="1">
        <v>0</v>
      </c>
      <c r="G735" s="2">
        <f t="shared" si="10"/>
        <v>49830.775559999995</v>
      </c>
      <c r="H735" s="2">
        <f t="shared" si="11"/>
        <v>0.33000000000174623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20000</v>
      </c>
      <c r="E761" s="1">
        <v>0</v>
      </c>
      <c r="F761" s="1">
        <v>0</v>
      </c>
      <c r="G761" s="2">
        <f t="shared" si="10"/>
        <v>30400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6060</v>
      </c>
      <c r="D766" s="1">
        <f>'PR-RAS'!E773</f>
        <v>0</v>
      </c>
      <c r="E766" s="1">
        <v>0</v>
      </c>
      <c r="F766" s="1">
        <v>0</v>
      </c>
      <c r="G766" s="2">
        <f t="shared" si="10"/>
        <v>4635.8999999999996</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55320</v>
      </c>
      <c r="D809" s="1">
        <f>'PR-RAS'!E816</f>
        <v>89417.600000000006</v>
      </c>
      <c r="E809" s="1">
        <v>0</v>
      </c>
      <c r="F809" s="1">
        <v>0</v>
      </c>
      <c r="G809" s="2">
        <f t="shared" si="10"/>
        <v>189197.40160000001</v>
      </c>
      <c r="H809" s="2">
        <f t="shared" si="11"/>
        <v>0.39999999999417923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30600</v>
      </c>
      <c r="D812" s="1">
        <f>'PR-RAS'!E819</f>
        <v>43200</v>
      </c>
      <c r="E812" s="1">
        <v>0</v>
      </c>
      <c r="F812" s="1">
        <v>0</v>
      </c>
      <c r="G812" s="2">
        <f t="shared" si="18"/>
        <v>94887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7287</v>
      </c>
      <c r="D817" s="1">
        <f>'PR-RAS'!E824</f>
        <v>9663.4</v>
      </c>
      <c r="E817" s="1">
        <v>0</v>
      </c>
      <c r="F817" s="1">
        <v>0</v>
      </c>
      <c r="G817" s="2">
        <f t="shared" si="18"/>
        <v>21716.860799999999</v>
      </c>
      <c r="H817" s="2">
        <f t="shared" si="19"/>
        <v>0.3999999999996362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42750</v>
      </c>
      <c r="D821" s="1">
        <f>'PR-RAS'!E828</f>
        <v>16800</v>
      </c>
      <c r="E821" s="1">
        <v>0</v>
      </c>
      <c r="F821" s="1">
        <v>0</v>
      </c>
      <c r="G821" s="2">
        <f t="shared" si="18"/>
        <v>62606.999999999993</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1624</v>
      </c>
      <c r="D823" s="1">
        <f>'PR-RAS'!E830</f>
        <v>0</v>
      </c>
      <c r="E823" s="1">
        <v>0</v>
      </c>
      <c r="F823" s="1">
        <v>0</v>
      </c>
      <c r="G823" s="2">
        <f t="shared" si="18"/>
        <v>1334.9279999999999</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472959.18</v>
      </c>
      <c r="E878" s="1">
        <v>0</v>
      </c>
      <c r="F878" s="1">
        <v>0</v>
      </c>
      <c r="G878" s="2">
        <f t="shared" si="18"/>
        <v>829570.40171999997</v>
      </c>
      <c r="H878" s="2">
        <f t="shared" si="19"/>
        <v>0.17999999999301508</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130058</v>
      </c>
      <c r="D893" s="1">
        <f>'PR-RAS'!E900</f>
        <v>111174.32</v>
      </c>
      <c r="E893" s="1">
        <v>0</v>
      </c>
      <c r="F893" s="1">
        <v>0</v>
      </c>
      <c r="G893" s="2">
        <f t="shared" si="18"/>
        <v>314346.72288000002</v>
      </c>
      <c r="H893" s="2">
        <f t="shared" si="19"/>
        <v>0.32000000000698492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116532</v>
      </c>
      <c r="D947" s="1">
        <f>'PR-RAS'!E954</f>
        <v>116581.62</v>
      </c>
      <c r="E947" s="1">
        <v>0</v>
      </c>
      <c r="F947" s="1">
        <v>0</v>
      </c>
      <c r="G947" s="2">
        <f t="shared" si="18"/>
        <v>330811.69704</v>
      </c>
      <c r="H947" s="2">
        <f t="shared" si="19"/>
        <v>0.38000000000465661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130058.36</v>
      </c>
      <c r="E961" s="1">
        <v>0</v>
      </c>
      <c r="F961" s="1">
        <v>0</v>
      </c>
      <c r="G961" s="2">
        <f t="shared" si="18"/>
        <v>249712.05119999999</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18619073</v>
      </c>
      <c r="D984" s="6">
        <f>BILANCA!E6</f>
        <v>16931441.890000001</v>
      </c>
      <c r="E984" s="6">
        <v>0</v>
      </c>
      <c r="F984" s="6">
        <v>0</v>
      </c>
      <c r="G984" s="7">
        <f t="shared" ref="G984:G1241" si="22">B984/1000*C984+B984/500*D984</f>
        <v>52481.956780000008</v>
      </c>
      <c r="H984" s="7">
        <f t="shared" si="19"/>
        <v>0.10999999940395355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15658633</v>
      </c>
      <c r="D985" s="1">
        <f>BILANCA!E7</f>
        <v>14035136.810000001</v>
      </c>
      <c r="E985" s="1">
        <v>0</v>
      </c>
      <c r="F985" s="1">
        <v>0</v>
      </c>
      <c r="G985" s="2">
        <f t="shared" si="22"/>
        <v>87457.813240000003</v>
      </c>
      <c r="H985" s="2">
        <f t="shared" si="19"/>
        <v>0.18999999947845936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912014</v>
      </c>
      <c r="D986" s="1">
        <f>BILANCA!E8</f>
        <v>912013.38</v>
      </c>
      <c r="E986" s="1">
        <v>0</v>
      </c>
      <c r="F986" s="1">
        <v>0</v>
      </c>
      <c r="G986" s="2">
        <f t="shared" si="22"/>
        <v>8208.1222799999996</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308014</v>
      </c>
      <c r="D987" s="1">
        <f>BILANCA!E9</f>
        <v>308013.63</v>
      </c>
      <c r="E987" s="1">
        <v>0</v>
      </c>
      <c r="F987" s="1">
        <v>0</v>
      </c>
      <c r="G987" s="2">
        <f t="shared" si="22"/>
        <v>3696.1650400000003</v>
      </c>
      <c r="H987" s="2">
        <f t="shared" si="19"/>
        <v>0.36999999999534339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604000</v>
      </c>
      <c r="D988" s="1">
        <f>BILANCA!E10</f>
        <v>603999.75</v>
      </c>
      <c r="E988" s="1">
        <v>0</v>
      </c>
      <c r="F988" s="1">
        <v>0</v>
      </c>
      <c r="G988" s="2">
        <f t="shared" si="22"/>
        <v>9059.9975000000013</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12573232</v>
      </c>
      <c r="D990" s="1">
        <f>BILANCA!E12</f>
        <v>12634892.75</v>
      </c>
      <c r="E990" s="1">
        <v>0</v>
      </c>
      <c r="F990" s="1">
        <v>0</v>
      </c>
      <c r="G990" s="2">
        <f t="shared" si="22"/>
        <v>264901.1225</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11626740</v>
      </c>
      <c r="D991" s="1">
        <f>BILANCA!E13</f>
        <v>11849939.949999999</v>
      </c>
      <c r="E991" s="1">
        <v>0</v>
      </c>
      <c r="F991" s="1">
        <v>0</v>
      </c>
      <c r="G991" s="2">
        <f t="shared" si="22"/>
        <v>282612.95919999998</v>
      </c>
      <c r="H991" s="2">
        <f t="shared" si="19"/>
        <v>5.000000074505806E-2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6055791</v>
      </c>
      <c r="D993" s="1">
        <f>BILANCA!E15</f>
        <v>6068503.25</v>
      </c>
      <c r="E993" s="1">
        <v>0</v>
      </c>
      <c r="F993" s="1">
        <v>0</v>
      </c>
      <c r="G993" s="2">
        <f t="shared" si="22"/>
        <v>181927.97500000001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7388895</v>
      </c>
      <c r="D994" s="1">
        <f>BILANCA!E16</f>
        <v>7471206.4699999997</v>
      </c>
      <c r="E994" s="1">
        <v>0</v>
      </c>
      <c r="F994" s="1">
        <v>0</v>
      </c>
      <c r="G994" s="2">
        <f t="shared" si="22"/>
        <v>245644.38733999999</v>
      </c>
      <c r="H994" s="2">
        <f t="shared" si="19"/>
        <v>0.46999999973922968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1612775</v>
      </c>
      <c r="D995" s="1">
        <f>BILANCA!E17</f>
        <v>2138907.92</v>
      </c>
      <c r="E995" s="1">
        <v>0</v>
      </c>
      <c r="F995" s="1">
        <v>0</v>
      </c>
      <c r="G995" s="2">
        <f t="shared" si="22"/>
        <v>70687.090079999994</v>
      </c>
      <c r="H995" s="2">
        <f t="shared" si="19"/>
        <v>8.0000000074505806E-2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3430721</v>
      </c>
      <c r="D996" s="1">
        <f>BILANCA!E18</f>
        <v>3828677.69</v>
      </c>
      <c r="E996" s="1">
        <v>0</v>
      </c>
      <c r="F996" s="1">
        <v>0</v>
      </c>
      <c r="G996" s="2">
        <f t="shared" si="22"/>
        <v>144144.99294</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392802</v>
      </c>
      <c r="D997" s="1">
        <f>BILANCA!E19</f>
        <v>372755.73</v>
      </c>
      <c r="E997" s="1">
        <v>0</v>
      </c>
      <c r="F997" s="1">
        <v>0</v>
      </c>
      <c r="G997" s="2">
        <f t="shared" si="22"/>
        <v>15936.388439999999</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176608</v>
      </c>
      <c r="D998" s="1">
        <f>BILANCA!E20</f>
        <v>176607.85</v>
      </c>
      <c r="E998" s="1">
        <v>0</v>
      </c>
      <c r="F998" s="1">
        <v>0</v>
      </c>
      <c r="G998" s="2">
        <f t="shared" si="22"/>
        <v>7947.3554999999997</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145351</v>
      </c>
      <c r="D999" s="1">
        <f>BILANCA!E21</f>
        <v>145351.46</v>
      </c>
      <c r="E999" s="1">
        <v>0</v>
      </c>
      <c r="F999" s="1">
        <v>0</v>
      </c>
      <c r="G999" s="2">
        <f t="shared" si="22"/>
        <v>6976.8627200000001</v>
      </c>
      <c r="H999" s="2">
        <f t="shared" si="19"/>
        <v>0.45999999999185093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50063</v>
      </c>
      <c r="D1000" s="1">
        <f>BILANCA!E22</f>
        <v>50062.5</v>
      </c>
      <c r="E1000" s="1">
        <v>0</v>
      </c>
      <c r="F1000" s="1">
        <v>0</v>
      </c>
      <c r="G1000" s="2">
        <f t="shared" si="22"/>
        <v>2553.1960000000004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10625</v>
      </c>
      <c r="E1002" s="1">
        <v>0</v>
      </c>
      <c r="F1002" s="1">
        <v>0</v>
      </c>
      <c r="G1002" s="2">
        <f t="shared" si="22"/>
        <v>403.75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82452</v>
      </c>
      <c r="D1003" s="1">
        <f>BILANCA!E25</f>
        <v>162212.21</v>
      </c>
      <c r="E1003" s="1">
        <v>0</v>
      </c>
      <c r="F1003" s="1">
        <v>0</v>
      </c>
      <c r="G1003" s="2">
        <f t="shared" si="22"/>
        <v>8137.5284000000001</v>
      </c>
      <c r="H1003" s="2">
        <f t="shared" si="19"/>
        <v>0.20999999999185093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573061</v>
      </c>
      <c r="D1004" s="1">
        <f>BILANCA!E26</f>
        <v>573060.68999999994</v>
      </c>
      <c r="E1004" s="1">
        <v>0</v>
      </c>
      <c r="F1004" s="1">
        <v>0</v>
      </c>
      <c r="G1004" s="2">
        <f t="shared" si="22"/>
        <v>36102.829980000002</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634733</v>
      </c>
      <c r="D1006" s="1">
        <f>BILANCA!E28</f>
        <v>745163.98</v>
      </c>
      <c r="E1006" s="1">
        <v>0</v>
      </c>
      <c r="F1006" s="1">
        <v>0</v>
      </c>
      <c r="G1006" s="2">
        <f t="shared" si="22"/>
        <v>48876.40208</v>
      </c>
      <c r="H1006" s="2">
        <f t="shared" si="19"/>
        <v>2.0000000018626451E-2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553690</v>
      </c>
      <c r="D1023" s="1">
        <f>BILANCA!E45</f>
        <v>412197.07000000007</v>
      </c>
      <c r="E1023" s="1">
        <v>0</v>
      </c>
      <c r="F1023" s="1">
        <v>0</v>
      </c>
      <c r="G1023" s="2">
        <f t="shared" si="22"/>
        <v>55123.365600000005</v>
      </c>
      <c r="H1023" s="2">
        <f t="shared" si="19"/>
        <v>7.000000006519258E-2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88122</v>
      </c>
      <c r="D1025" s="1">
        <f>BILANCA!E47</f>
        <v>107502.05</v>
      </c>
      <c r="E1025" s="1">
        <v>0</v>
      </c>
      <c r="F1025" s="1">
        <v>0</v>
      </c>
      <c r="G1025" s="2">
        <f t="shared" si="22"/>
        <v>12731.296200000001</v>
      </c>
      <c r="H1025" s="2">
        <f t="shared" si="19"/>
        <v>5.0000000002910383E-2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1095571</v>
      </c>
      <c r="D1027" s="1">
        <f>BILANCA!E49</f>
        <v>1059867.97</v>
      </c>
      <c r="E1027" s="1">
        <v>0</v>
      </c>
      <c r="F1027" s="1">
        <v>0</v>
      </c>
      <c r="G1027" s="2">
        <f t="shared" si="22"/>
        <v>141473.50536000001</v>
      </c>
      <c r="H1027" s="2">
        <f t="shared" si="19"/>
        <v>3.0000000027939677E-2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630003</v>
      </c>
      <c r="D1028" s="1">
        <f>BILANCA!E50</f>
        <v>755172.95</v>
      </c>
      <c r="E1028" s="1">
        <v>0</v>
      </c>
      <c r="F1028" s="1">
        <v>0</v>
      </c>
      <c r="G1028" s="2">
        <f t="shared" si="22"/>
        <v>96315.700499999992</v>
      </c>
      <c r="H1028" s="2">
        <f t="shared" si="19"/>
        <v>5.0000000046566129E-2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2331</v>
      </c>
      <c r="D1030" s="1">
        <f>BILANCA!E52</f>
        <v>2331.25</v>
      </c>
      <c r="E1030" s="1">
        <v>0</v>
      </c>
      <c r="F1030" s="1">
        <v>0</v>
      </c>
      <c r="G1030" s="2">
        <f t="shared" si="22"/>
        <v>328.69450000000001</v>
      </c>
      <c r="H1030" s="2">
        <f t="shared" si="19"/>
        <v>0.25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2331</v>
      </c>
      <c r="D1031" s="1">
        <f>BILANCA!E53</f>
        <v>2331.25</v>
      </c>
      <c r="E1031" s="1">
        <v>0</v>
      </c>
      <c r="F1031" s="1">
        <v>0</v>
      </c>
      <c r="G1031" s="2">
        <f t="shared" si="22"/>
        <v>335.68799999999999</v>
      </c>
      <c r="H1031" s="2">
        <f t="shared" si="19"/>
        <v>0.25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197404</v>
      </c>
      <c r="D1032" s="1">
        <f>BILANCA!E54</f>
        <v>200897.25</v>
      </c>
      <c r="E1032" s="1">
        <v>0</v>
      </c>
      <c r="F1032" s="1">
        <v>0</v>
      </c>
      <c r="G1032" s="2">
        <f t="shared" si="22"/>
        <v>29360.726500000004</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197404</v>
      </c>
      <c r="D1033" s="1">
        <f>BILANCA!E55</f>
        <v>200897.25</v>
      </c>
      <c r="E1033" s="1">
        <v>0</v>
      </c>
      <c r="F1033" s="1">
        <v>0</v>
      </c>
      <c r="G1033" s="2">
        <f t="shared" si="22"/>
        <v>29959.925000000003</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2171056</v>
      </c>
      <c r="D1034" s="1">
        <f>BILANCA!E56</f>
        <v>485899.43</v>
      </c>
      <c r="E1034" s="1">
        <v>0</v>
      </c>
      <c r="F1034" s="1">
        <v>0</v>
      </c>
      <c r="G1034" s="2">
        <f t="shared" si="22"/>
        <v>160285.59785999998</v>
      </c>
      <c r="H1034" s="2">
        <f t="shared" si="19"/>
        <v>0.42999999999301508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2171056</v>
      </c>
      <c r="D1035" s="1">
        <f>BILANCA!E57</f>
        <v>443524.43</v>
      </c>
      <c r="E1035" s="1">
        <v>0</v>
      </c>
      <c r="F1035" s="1">
        <v>0</v>
      </c>
      <c r="G1035" s="2">
        <f t="shared" si="22"/>
        <v>159021.45272</v>
      </c>
      <c r="H1035" s="2">
        <f t="shared" si="19"/>
        <v>0.42999999999301508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42375</v>
      </c>
      <c r="E1036" s="1">
        <v>0</v>
      </c>
      <c r="F1036" s="1">
        <v>0</v>
      </c>
      <c r="G1036" s="2">
        <f t="shared" si="22"/>
        <v>4491.75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2960440</v>
      </c>
      <c r="D1046" s="1">
        <f>BILANCA!E68</f>
        <v>2896305.08</v>
      </c>
      <c r="E1046" s="1">
        <v>0</v>
      </c>
      <c r="F1046" s="1">
        <v>0</v>
      </c>
      <c r="G1046" s="2">
        <f t="shared" si="22"/>
        <v>551442.16008000006</v>
      </c>
      <c r="H1046" s="2">
        <f t="shared" si="19"/>
        <v>8.0000000074505806E-2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1232</v>
      </c>
      <c r="D1047" s="1">
        <f>BILANCA!E69</f>
        <v>38.159999999999997</v>
      </c>
      <c r="E1047" s="1">
        <v>0</v>
      </c>
      <c r="F1047" s="1">
        <v>0</v>
      </c>
      <c r="G1047" s="2">
        <f t="shared" si="22"/>
        <v>83.732479999999995</v>
      </c>
      <c r="H1047" s="2">
        <f t="shared" si="19"/>
        <v>0.15999999999999659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1231</v>
      </c>
      <c r="D1048" s="1">
        <f>BILANCA!E70</f>
        <v>0</v>
      </c>
      <c r="E1048" s="1">
        <v>0</v>
      </c>
      <c r="F1048" s="1">
        <v>0</v>
      </c>
      <c r="G1048" s="2">
        <f t="shared" si="22"/>
        <v>80.015000000000001</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1231</v>
      </c>
      <c r="D1050" s="1">
        <f>BILANCA!E72</f>
        <v>0</v>
      </c>
      <c r="E1050" s="1">
        <v>0</v>
      </c>
      <c r="F1050" s="1">
        <v>0</v>
      </c>
      <c r="G1050" s="2">
        <f t="shared" si="22"/>
        <v>82.477000000000004</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v>
      </c>
      <c r="D1054" s="1">
        <f>BILANCA!E76</f>
        <v>38.159999999999997</v>
      </c>
      <c r="E1054" s="1">
        <v>0</v>
      </c>
      <c r="F1054" s="1">
        <v>0</v>
      </c>
      <c r="G1054" s="2">
        <f t="shared" si="22"/>
        <v>5.4897199999999984</v>
      </c>
      <c r="H1054" s="2">
        <f t="shared" si="19"/>
        <v>0.15999999999999659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13222</v>
      </c>
      <c r="D1056" s="1">
        <f>BILANCA!E78</f>
        <v>27030.69</v>
      </c>
      <c r="E1056" s="1">
        <v>0</v>
      </c>
      <c r="F1056" s="1">
        <v>0</v>
      </c>
      <c r="G1056" s="2">
        <f t="shared" si="22"/>
        <v>4911.6867399999992</v>
      </c>
      <c r="H1056" s="2">
        <f t="shared" si="19"/>
        <v>0.31000000000130967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13222</v>
      </c>
      <c r="D1064" s="1">
        <f>BILANCA!E86</f>
        <v>27030.69</v>
      </c>
      <c r="E1064" s="1">
        <v>0</v>
      </c>
      <c r="F1064" s="1">
        <v>0</v>
      </c>
      <c r="G1064" s="2">
        <f t="shared" si="22"/>
        <v>5449.9537799999998</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2721685</v>
      </c>
      <c r="D1112" s="1">
        <f>BILANCA!E134</f>
        <v>2721684.8</v>
      </c>
      <c r="E1112" s="1">
        <v>0</v>
      </c>
      <c r="F1112" s="1">
        <v>0</v>
      </c>
      <c r="G1112" s="2">
        <f t="shared" si="22"/>
        <v>1053292.0433999998</v>
      </c>
      <c r="H1112" s="2">
        <f t="shared" si="23"/>
        <v>0.20000000018626451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2721685</v>
      </c>
      <c r="D1113" s="1">
        <f>BILANCA!E135</f>
        <v>2721684.8</v>
      </c>
      <c r="E1113" s="1">
        <v>0</v>
      </c>
      <c r="F1113" s="1">
        <v>0</v>
      </c>
      <c r="G1113" s="2">
        <f t="shared" si="22"/>
        <v>1061457.098</v>
      </c>
      <c r="H1113" s="2">
        <f t="shared" si="23"/>
        <v>0.20000000018626451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2721685</v>
      </c>
      <c r="D1117" s="1">
        <f>BILANCA!E139</f>
        <v>2721684.8</v>
      </c>
      <c r="E1117" s="1">
        <v>0</v>
      </c>
      <c r="F1117" s="1">
        <v>0</v>
      </c>
      <c r="G1117" s="2">
        <f t="shared" si="22"/>
        <v>1094117.3163999999</v>
      </c>
      <c r="H1117" s="2">
        <f t="shared" si="23"/>
        <v>0.20000000018626451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220851</v>
      </c>
      <c r="D1124" s="1">
        <f>BILANCA!E146</f>
        <v>144682.27000000002</v>
      </c>
      <c r="E1124" s="1">
        <v>0</v>
      </c>
      <c r="F1124" s="1">
        <v>0</v>
      </c>
      <c r="G1124" s="2">
        <f t="shared" si="22"/>
        <v>71940.391139999992</v>
      </c>
      <c r="H1124" s="2">
        <f t="shared" si="23"/>
        <v>0.27000000001862645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34044</v>
      </c>
      <c r="D1125" s="1">
        <f>BILANCA!E147</f>
        <v>20938.59</v>
      </c>
      <c r="E1125" s="1">
        <v>0</v>
      </c>
      <c r="F1125" s="1">
        <v>0</v>
      </c>
      <c r="G1125" s="2">
        <f t="shared" si="22"/>
        <v>10780.807559999999</v>
      </c>
      <c r="H1125" s="2">
        <f t="shared" si="23"/>
        <v>0.40999999999985448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26711</v>
      </c>
      <c r="D1136" s="1">
        <f>BILANCA!E158</f>
        <v>12295.6</v>
      </c>
      <c r="E1136" s="1">
        <v>0</v>
      </c>
      <c r="F1136" s="1">
        <v>0</v>
      </c>
      <c r="G1136" s="2">
        <f t="shared" si="22"/>
        <v>7849.2366000000002</v>
      </c>
      <c r="H1136" s="2">
        <f t="shared" si="23"/>
        <v>0.3999999999996362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204810</v>
      </c>
      <c r="D1137" s="1">
        <f>BILANCA!E159</f>
        <v>178594.07</v>
      </c>
      <c r="E1137" s="1">
        <v>0</v>
      </c>
      <c r="F1137" s="1">
        <v>0</v>
      </c>
      <c r="G1137" s="2">
        <f t="shared" si="22"/>
        <v>86547.713560000004</v>
      </c>
      <c r="H1137" s="2">
        <f t="shared" si="23"/>
        <v>7.0000000006984919E-2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44714</v>
      </c>
      <c r="D1141" s="1">
        <f>BILANCA!E163</f>
        <v>67145.990000000005</v>
      </c>
      <c r="E1141" s="1">
        <v>0</v>
      </c>
      <c r="F1141" s="1">
        <v>0</v>
      </c>
      <c r="G1141" s="2">
        <f t="shared" si="22"/>
        <v>28282.944840000004</v>
      </c>
      <c r="H1141" s="2">
        <f t="shared" si="23"/>
        <v>9.9999999947613105E-3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2862</v>
      </c>
      <c r="D1142" s="1">
        <f>BILANCA!E164</f>
        <v>2862</v>
      </c>
      <c r="E1142" s="1">
        <v>0</v>
      </c>
      <c r="F1142" s="1">
        <v>0</v>
      </c>
      <c r="G1142" s="2">
        <f t="shared" si="22"/>
        <v>1365.174</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2862</v>
      </c>
      <c r="D1144" s="1">
        <f>BILANCA!E166</f>
        <v>2862</v>
      </c>
      <c r="E1144" s="1">
        <v>0</v>
      </c>
      <c r="F1144" s="1">
        <v>0</v>
      </c>
      <c r="G1144" s="2">
        <f t="shared" si="22"/>
        <v>1382.346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588</v>
      </c>
      <c r="D1148" s="1">
        <f>BILANCA!E170</f>
        <v>7.16</v>
      </c>
      <c r="E1148" s="1">
        <v>0</v>
      </c>
      <c r="F1148" s="1">
        <v>0</v>
      </c>
      <c r="G1148" s="2">
        <f t="shared" si="22"/>
        <v>99.382800000000003</v>
      </c>
      <c r="H1148" s="2">
        <f t="shared" si="23"/>
        <v>0.16000000000000014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588</v>
      </c>
      <c r="D1149" s="1">
        <f>BILANCA!E171</f>
        <v>7.16</v>
      </c>
      <c r="E1149" s="1">
        <v>0</v>
      </c>
      <c r="F1149" s="1">
        <v>0</v>
      </c>
      <c r="G1149" s="2">
        <f t="shared" si="22"/>
        <v>99.985120000000009</v>
      </c>
      <c r="H1149" s="2">
        <f t="shared" si="23"/>
        <v>0.16000000000000014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18619073</v>
      </c>
      <c r="D1152" s="1">
        <f>BILANCA!E175</f>
        <v>16931441.890000001</v>
      </c>
      <c r="E1152" s="1">
        <v>0</v>
      </c>
      <c r="F1152" s="1">
        <v>0</v>
      </c>
      <c r="G1152" s="2">
        <f t="shared" si="22"/>
        <v>8869450.69582</v>
      </c>
      <c r="H1152" s="2">
        <f t="shared" si="23"/>
        <v>0.10999999940395355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2722625</v>
      </c>
      <c r="D1153" s="1">
        <f>BILANCA!E176</f>
        <v>2700120.29</v>
      </c>
      <c r="E1153" s="1">
        <v>0</v>
      </c>
      <c r="F1153" s="1">
        <v>0</v>
      </c>
      <c r="G1153" s="2">
        <f t="shared" si="22"/>
        <v>1380887.1486000002</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625650</v>
      </c>
      <c r="D1154" s="1">
        <f>BILANCA!E177</f>
        <v>612723.44000000006</v>
      </c>
      <c r="E1154" s="1">
        <v>0</v>
      </c>
      <c r="F1154" s="1">
        <v>0</v>
      </c>
      <c r="G1154" s="2">
        <f t="shared" si="22"/>
        <v>316537.56648000004</v>
      </c>
      <c r="H1154" s="2">
        <f t="shared" si="23"/>
        <v>0.44000000006053597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50633</v>
      </c>
      <c r="D1155" s="1">
        <f>BILANCA!E178</f>
        <v>58367.519999999997</v>
      </c>
      <c r="E1155" s="1">
        <v>0</v>
      </c>
      <c r="F1155" s="1">
        <v>0</v>
      </c>
      <c r="G1155" s="2">
        <f t="shared" si="22"/>
        <v>28787.302879999999</v>
      </c>
      <c r="H1155" s="2">
        <f t="shared" si="23"/>
        <v>0.48000000000320142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460505</v>
      </c>
      <c r="D1156" s="1">
        <f>BILANCA!E179</f>
        <v>445387.5</v>
      </c>
      <c r="E1156" s="1">
        <v>0</v>
      </c>
      <c r="F1156" s="1">
        <v>0</v>
      </c>
      <c r="G1156" s="2">
        <f t="shared" si="22"/>
        <v>233771.43999999997</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85668</v>
      </c>
      <c r="D1157" s="1">
        <f>BILANCA!E180</f>
        <v>85539.650000000009</v>
      </c>
      <c r="E1157" s="1">
        <v>0</v>
      </c>
      <c r="F1157" s="1">
        <v>0</v>
      </c>
      <c r="G1157" s="2">
        <f t="shared" si="22"/>
        <v>44674.030200000001</v>
      </c>
      <c r="H1157" s="2">
        <f t="shared" si="23"/>
        <v>0.34999999999126885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927</v>
      </c>
      <c r="D1158" s="1">
        <f>BILANCA!E181</f>
        <v>525.33000000000004</v>
      </c>
      <c r="E1158" s="1">
        <v>0</v>
      </c>
      <c r="F1158" s="1">
        <v>0</v>
      </c>
      <c r="G1158" s="2">
        <f t="shared" si="22"/>
        <v>346.09050000000002</v>
      </c>
      <c r="H1158" s="2">
        <f t="shared" si="23"/>
        <v>0.33000000000004093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84741</v>
      </c>
      <c r="D1159" s="1">
        <f>BILANCA!E182</f>
        <v>85014.32</v>
      </c>
      <c r="E1159" s="1">
        <v>0</v>
      </c>
      <c r="F1159" s="1">
        <v>0</v>
      </c>
      <c r="G1159" s="2">
        <f t="shared" si="22"/>
        <v>44839.456639999997</v>
      </c>
      <c r="H1159" s="2">
        <f t="shared" si="23"/>
        <v>0.32000000000698492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21624</v>
      </c>
      <c r="D1163" s="1">
        <f>BILANCA!E186</f>
        <v>13661.85</v>
      </c>
      <c r="E1163" s="1">
        <v>0</v>
      </c>
      <c r="F1163" s="1">
        <v>0</v>
      </c>
      <c r="G1163" s="2">
        <f t="shared" si="22"/>
        <v>8810.5859999999993</v>
      </c>
      <c r="H1163" s="2">
        <f t="shared" si="23"/>
        <v>0.1499999999996362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5982</v>
      </c>
      <c r="D1164" s="1">
        <f>BILANCA!E187</f>
        <v>8930</v>
      </c>
      <c r="E1164" s="1">
        <v>0</v>
      </c>
      <c r="F1164" s="1">
        <v>0</v>
      </c>
      <c r="G1164" s="2">
        <f t="shared" si="22"/>
        <v>4315.402</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1238</v>
      </c>
      <c r="D1165" s="1">
        <f>BILANCA!E188</f>
        <v>836.92</v>
      </c>
      <c r="E1165" s="1">
        <v>0</v>
      </c>
      <c r="F1165" s="1">
        <v>0</v>
      </c>
      <c r="G1165" s="2">
        <f t="shared" si="22"/>
        <v>529.95488</v>
      </c>
      <c r="H1165" s="2">
        <f t="shared" si="23"/>
        <v>8.0000000000040927E-2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1428103</v>
      </c>
      <c r="D1166" s="1">
        <f>BILANCA!E189</f>
        <v>1081569.77</v>
      </c>
      <c r="E1166" s="1">
        <v>0</v>
      </c>
      <c r="F1166" s="1">
        <v>0</v>
      </c>
      <c r="G1166" s="2">
        <f t="shared" si="22"/>
        <v>657197.38482000004</v>
      </c>
      <c r="H1166" s="2">
        <f t="shared" si="23"/>
        <v>0.22999999998137355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668021</v>
      </c>
      <c r="D1183" s="1">
        <f>BILANCA!E206</f>
        <v>1005515.3300000001</v>
      </c>
      <c r="E1183" s="1">
        <v>0</v>
      </c>
      <c r="F1183" s="1">
        <v>0</v>
      </c>
      <c r="G1183" s="2">
        <f t="shared" si="22"/>
        <v>535810.33200000005</v>
      </c>
      <c r="H1183" s="2">
        <f t="shared" si="23"/>
        <v>0.33000000007450581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668021</v>
      </c>
      <c r="D1184" s="1">
        <f>BILANCA!E207</f>
        <v>1005515.3300000001</v>
      </c>
      <c r="E1184" s="1">
        <v>0</v>
      </c>
      <c r="F1184" s="1">
        <v>0</v>
      </c>
      <c r="G1184" s="2">
        <f t="shared" si="22"/>
        <v>538489.38366000005</v>
      </c>
      <c r="H1184" s="2">
        <f t="shared" si="23"/>
        <v>0.33000000007450581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537963</v>
      </c>
      <c r="D1189" s="1">
        <f>BILANCA!E212</f>
        <v>894341.01</v>
      </c>
      <c r="E1189" s="1">
        <v>0</v>
      </c>
      <c r="F1189" s="1">
        <v>0</v>
      </c>
      <c r="G1189" s="2">
        <f t="shared" si="22"/>
        <v>479288.87411999993</v>
      </c>
      <c r="H1189" s="2">
        <f t="shared" si="23"/>
        <v>1.0000000009313226E-2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130058</v>
      </c>
      <c r="D1194" s="1">
        <f>BILANCA!E217</f>
        <v>111174.32</v>
      </c>
      <c r="E1194" s="1">
        <v>0</v>
      </c>
      <c r="F1194" s="1">
        <v>0</v>
      </c>
      <c r="G1194" s="2">
        <f t="shared" si="22"/>
        <v>74357.801039999991</v>
      </c>
      <c r="H1194" s="2">
        <f t="shared" si="23"/>
        <v>0.32000000000698492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851</v>
      </c>
      <c r="D1211" s="1">
        <f>BILANCA!E234</f>
        <v>311.75</v>
      </c>
      <c r="E1211" s="1">
        <v>0</v>
      </c>
      <c r="F1211" s="1">
        <v>0</v>
      </c>
      <c r="G1211" s="2">
        <f t="shared" si="22"/>
        <v>336.18600000000004</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851</v>
      </c>
      <c r="D1213" s="1">
        <f>BILANCA!E236</f>
        <v>311.75</v>
      </c>
      <c r="E1213" s="1">
        <v>0</v>
      </c>
      <c r="F1213" s="1">
        <v>0</v>
      </c>
      <c r="G1213" s="2">
        <f t="shared" si="22"/>
        <v>339.13499999999999</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15896448</v>
      </c>
      <c r="D1214" s="1">
        <f>BILANCA!E237</f>
        <v>14231321.6</v>
      </c>
      <c r="E1214" s="1">
        <v>0</v>
      </c>
      <c r="F1214" s="1">
        <v>0</v>
      </c>
      <c r="G1214" s="2">
        <f t="shared" si="22"/>
        <v>10246950.067200001</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17712296</v>
      </c>
      <c r="D1215" s="1">
        <f>BILANCA!E238</f>
        <v>15751306.290000001</v>
      </c>
      <c r="E1215" s="1">
        <v>0</v>
      </c>
      <c r="F1215" s="1">
        <v>0</v>
      </c>
      <c r="G1215" s="2">
        <f t="shared" si="22"/>
        <v>11417858.790560002</v>
      </c>
      <c r="H1215" s="2">
        <f t="shared" si="23"/>
        <v>0.29000000096857548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18380317</v>
      </c>
      <c r="D1216" s="1">
        <f>BILANCA!E239</f>
        <v>16756821.620000001</v>
      </c>
      <c r="E1216" s="1">
        <v>0</v>
      </c>
      <c r="F1216" s="1">
        <v>0</v>
      </c>
      <c r="G1216" s="2">
        <f t="shared" si="22"/>
        <v>12091292.735920001</v>
      </c>
      <c r="H1216" s="2">
        <f t="shared" si="23"/>
        <v>0.37999999895691872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15658632</v>
      </c>
      <c r="D1217" s="1">
        <f>BILANCA!E240</f>
        <v>14035136.82</v>
      </c>
      <c r="E1217" s="1">
        <v>0</v>
      </c>
      <c r="F1217" s="1">
        <v>0</v>
      </c>
      <c r="G1217" s="2">
        <f t="shared" si="22"/>
        <v>10232563.91976</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2721685</v>
      </c>
      <c r="D1218" s="1">
        <f>BILANCA!E241</f>
        <v>2721684.8</v>
      </c>
      <c r="E1218" s="1">
        <v>0</v>
      </c>
      <c r="F1218" s="1">
        <v>0</v>
      </c>
      <c r="G1218" s="2">
        <f t="shared" si="22"/>
        <v>1918787.8309999998</v>
      </c>
      <c r="H1218" s="2">
        <f t="shared" si="23"/>
        <v>0.20000000018626451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668021</v>
      </c>
      <c r="D1219" s="1">
        <f>BILANCA!E242</f>
        <v>1005515.3300000001</v>
      </c>
      <c r="E1219" s="1">
        <v>0</v>
      </c>
      <c r="F1219" s="1">
        <v>0</v>
      </c>
      <c r="G1219" s="2">
        <f t="shared" si="22"/>
        <v>632256.19176000007</v>
      </c>
      <c r="H1219" s="2">
        <f t="shared" si="23"/>
        <v>0.33000000007450581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130058</v>
      </c>
      <c r="D1220" s="1">
        <f>BILANCA!E243</f>
        <v>584133.5</v>
      </c>
      <c r="E1220" s="1">
        <v>0</v>
      </c>
      <c r="F1220" s="1">
        <v>0</v>
      </c>
      <c r="G1220" s="2">
        <f t="shared" si="22"/>
        <v>307703.02499999997</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537963</v>
      </c>
      <c r="D1221" s="1">
        <f>BILANCA!E244</f>
        <v>421381.83</v>
      </c>
      <c r="E1221" s="1">
        <v>0</v>
      </c>
      <c r="F1221" s="1">
        <v>0</v>
      </c>
      <c r="G1221" s="2">
        <f t="shared" si="22"/>
        <v>328612.94507999998</v>
      </c>
      <c r="H1221" s="2">
        <f t="shared" si="23"/>
        <v>0.16999999998370185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-2038256</v>
      </c>
      <c r="D1222" s="1">
        <f>BILANCA!E245</f>
        <v>-1666624.5600000003</v>
      </c>
      <c r="E1222" s="1">
        <v>0</v>
      </c>
      <c r="F1222" s="1">
        <v>0</v>
      </c>
      <c r="G1222" s="2">
        <f t="shared" si="22"/>
        <v>-1283789.7236800003</v>
      </c>
      <c r="H1222" s="2">
        <f t="shared" si="23"/>
        <v>0.43999999971129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2885444</v>
      </c>
      <c r="D1223" s="1">
        <f>BILANCA!E246</f>
        <v>1480567.64</v>
      </c>
      <c r="E1223" s="1">
        <v>0</v>
      </c>
      <c r="F1223" s="1">
        <v>0</v>
      </c>
      <c r="G1223" s="2">
        <f t="shared" si="22"/>
        <v>1403179.0271999999</v>
      </c>
      <c r="H1223" s="2">
        <f t="shared" si="23"/>
        <v>0.36000000010244548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2217422</v>
      </c>
      <c r="D1224" s="1">
        <f>BILANCA!E247</f>
        <v>475052.31</v>
      </c>
      <c r="E1224" s="1">
        <v>0</v>
      </c>
      <c r="F1224" s="1">
        <v>0</v>
      </c>
      <c r="G1224" s="2">
        <f t="shared" si="22"/>
        <v>763373.91541999998</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668022</v>
      </c>
      <c r="D1226" s="1">
        <f>BILANCA!E249</f>
        <v>1005515.33</v>
      </c>
      <c r="E1226" s="1">
        <v>0</v>
      </c>
      <c r="F1226" s="1">
        <v>0</v>
      </c>
      <c r="G1226" s="2">
        <f t="shared" si="22"/>
        <v>651009.79637999996</v>
      </c>
      <c r="H1226" s="2">
        <f t="shared" si="23"/>
        <v>0.32999999995809048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4923700</v>
      </c>
      <c r="D1227" s="1">
        <f>BILANCA!E250</f>
        <v>3147192.2</v>
      </c>
      <c r="E1227" s="1">
        <v>0</v>
      </c>
      <c r="F1227" s="1">
        <v>0</v>
      </c>
      <c r="G1227" s="2">
        <f t="shared" si="22"/>
        <v>2737212.5936000003</v>
      </c>
      <c r="H1227" s="2">
        <f t="shared" si="23"/>
        <v>0.20000000018626451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4923700</v>
      </c>
      <c r="D1229" s="1">
        <f>BILANCA!E252</f>
        <v>3147192.2</v>
      </c>
      <c r="E1229" s="1">
        <v>0</v>
      </c>
      <c r="F1229" s="1">
        <v>0</v>
      </c>
      <c r="G1229" s="2">
        <f t="shared" si="22"/>
        <v>2759648.7624000004</v>
      </c>
      <c r="H1229" s="2">
        <f t="shared" si="23"/>
        <v>0.20000000018626451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219546</v>
      </c>
      <c r="D1232" s="1">
        <f>BILANCA!E255</f>
        <v>143777.87</v>
      </c>
      <c r="E1232" s="1">
        <v>0</v>
      </c>
      <c r="F1232" s="1">
        <v>0</v>
      </c>
      <c r="G1232" s="2">
        <f t="shared" si="22"/>
        <v>126268.33326</v>
      </c>
      <c r="H1232" s="2">
        <f t="shared" si="23"/>
        <v>0.13000000000465661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2862</v>
      </c>
      <c r="D1233" s="1">
        <f>BILANCA!E256</f>
        <v>2862</v>
      </c>
      <c r="E1233" s="1">
        <v>0</v>
      </c>
      <c r="F1233" s="1">
        <v>0</v>
      </c>
      <c r="G1233" s="2">
        <f t="shared" si="22"/>
        <v>2146.5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3545464</v>
      </c>
      <c r="D1236" s="1">
        <f>BILANCA!E259</f>
        <v>3495463.58</v>
      </c>
      <c r="E1236" s="1">
        <v>0</v>
      </c>
      <c r="F1236" s="1">
        <v>0</v>
      </c>
      <c r="G1236" s="2">
        <f t="shared" si="22"/>
        <v>2665706.9634800004</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3545464</v>
      </c>
      <c r="D1237" s="1">
        <f>BILANCA!E260</f>
        <v>3495463.58</v>
      </c>
      <c r="E1237" s="1">
        <v>0</v>
      </c>
      <c r="F1237" s="1">
        <v>0</v>
      </c>
      <c r="G1237" s="2">
        <f t="shared" si="22"/>
        <v>2676243.35464</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245841</v>
      </c>
      <c r="D1240" s="1">
        <f>BILANCA!E264</f>
        <v>194365.42</v>
      </c>
      <c r="E1240" s="1">
        <v>0</v>
      </c>
      <c r="F1240" s="1">
        <v>0</v>
      </c>
      <c r="G1240" s="2">
        <f t="shared" si="22"/>
        <v>163084.96288000001</v>
      </c>
      <c r="H1240" s="2">
        <f t="shared" si="23"/>
        <v>0.42000000001280569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19724</v>
      </c>
      <c r="D1241" s="1">
        <f>BILANCA!E265</f>
        <v>17462.84</v>
      </c>
      <c r="E1241" s="1">
        <v>0</v>
      </c>
      <c r="F1241" s="1">
        <v>0</v>
      </c>
      <c r="G1241" s="2">
        <f t="shared" si="22"/>
        <v>14099.617440000002</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2862</v>
      </c>
      <c r="D1242" s="1">
        <f>BILANCA!E266</f>
        <v>2862</v>
      </c>
      <c r="E1242" s="1">
        <v>0</v>
      </c>
      <c r="F1242" s="1">
        <v>0</v>
      </c>
      <c r="G1242" s="2">
        <f t="shared" ref="G1242:G1479" si="24">B1242/1000*C1242+B1242/500*D1242</f>
        <v>2223.7740000000003</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12014</v>
      </c>
      <c r="D1245" s="1">
        <f>BILANCA!E269</f>
        <v>22653.35</v>
      </c>
      <c r="E1245" s="1">
        <v>0</v>
      </c>
      <c r="F1245" s="1">
        <v>0</v>
      </c>
      <c r="G1245" s="2">
        <f t="shared" si="24"/>
        <v>15018.0234</v>
      </c>
      <c r="H1245" s="2">
        <f t="shared" si="23"/>
        <v>0.34999999999854481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529720</v>
      </c>
      <c r="D1263" s="1">
        <f>BILANCA!E287</f>
        <v>496585.11</v>
      </c>
      <c r="E1263" s="1">
        <v>0</v>
      </c>
      <c r="F1263" s="1">
        <v>0</v>
      </c>
      <c r="G1263" s="2">
        <f t="shared" si="24"/>
        <v>426409.26159999997</v>
      </c>
      <c r="H1263" s="2">
        <f t="shared" si="23"/>
        <v>0.10999999998603016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95930</v>
      </c>
      <c r="D1264" s="1">
        <f>BILANCA!E288</f>
        <v>116138.33</v>
      </c>
      <c r="E1264" s="1">
        <v>0</v>
      </c>
      <c r="F1264" s="1">
        <v>0</v>
      </c>
      <c r="G1264" s="2">
        <f t="shared" si="24"/>
        <v>92226.071460000006</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1367103</v>
      </c>
      <c r="D1265" s="1">
        <f>BILANCA!E289</f>
        <v>990295.34</v>
      </c>
      <c r="E1265" s="1">
        <v>0</v>
      </c>
      <c r="F1265" s="1">
        <v>0</v>
      </c>
      <c r="G1265" s="2">
        <f t="shared" si="24"/>
        <v>944049.61775999994</v>
      </c>
      <c r="H1265" s="2">
        <f t="shared" si="23"/>
        <v>0.33999999996740371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61000</v>
      </c>
      <c r="D1266" s="1">
        <f>BILANCA!E290</f>
        <v>91274.43</v>
      </c>
      <c r="E1266" s="1">
        <v>0</v>
      </c>
      <c r="F1266" s="1">
        <v>0</v>
      </c>
      <c r="G1266" s="2">
        <f t="shared" si="24"/>
        <v>68924.327379999988</v>
      </c>
      <c r="H1266" s="2">
        <f t="shared" si="23"/>
        <v>0.42999999999301508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668021</v>
      </c>
      <c r="D1270" s="1">
        <f>BILANCA!E294</f>
        <v>1005515.33</v>
      </c>
      <c r="E1270" s="1">
        <v>0</v>
      </c>
      <c r="F1270" s="1">
        <v>0</v>
      </c>
      <c r="G1270" s="2">
        <f t="shared" si="24"/>
        <v>768887.82641999994</v>
      </c>
      <c r="H1270" s="2">
        <f t="shared" si="23"/>
        <v>0.32999999995809048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1238</v>
      </c>
      <c r="D1275" s="1">
        <f>BILANCA!E299</f>
        <v>836.92</v>
      </c>
      <c r="E1275" s="1">
        <v>0</v>
      </c>
      <c r="F1275" s="1">
        <v>0</v>
      </c>
      <c r="G1275" s="2">
        <f t="shared" si="24"/>
        <v>850.25727999999992</v>
      </c>
      <c r="H1275" s="2">
        <f t="shared" si="23"/>
        <v>8.0000000000040927E-2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1387791</v>
      </c>
      <c r="D1299" s="6">
        <f>'RAS-funkcijski'!E5</f>
        <v>1739167.13</v>
      </c>
      <c r="E1299" s="6">
        <v>0</v>
      </c>
      <c r="F1299" s="6">
        <v>0</v>
      </c>
      <c r="G1299" s="7">
        <f t="shared" si="24"/>
        <v>4866.1252599999998</v>
      </c>
      <c r="H1299" s="7">
        <f t="shared" si="23"/>
        <v>0.12999999988824129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1387791</v>
      </c>
      <c r="D1300" s="1">
        <f>'RAS-funkcijski'!E6</f>
        <v>1739167.13</v>
      </c>
      <c r="E1300" s="1">
        <v>0</v>
      </c>
      <c r="F1300" s="1">
        <v>0</v>
      </c>
      <c r="G1300" s="2">
        <f t="shared" si="24"/>
        <v>9732.2505199999996</v>
      </c>
      <c r="H1300" s="2">
        <f t="shared" si="23"/>
        <v>0.12999999988824129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1274483</v>
      </c>
      <c r="D1301" s="1">
        <f>'RAS-funkcijski'!E7</f>
        <v>1047445.76</v>
      </c>
      <c r="E1301" s="1">
        <v>0</v>
      </c>
      <c r="F1301" s="1">
        <v>0</v>
      </c>
      <c r="G1301" s="2">
        <f t="shared" si="24"/>
        <v>10108.12356</v>
      </c>
      <c r="H1301" s="2">
        <f t="shared" si="23"/>
        <v>0.23999999999068677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113308</v>
      </c>
      <c r="D1302" s="1">
        <f>'RAS-funkcijski'!E8</f>
        <v>691721.37</v>
      </c>
      <c r="E1302" s="1">
        <v>0</v>
      </c>
      <c r="F1302" s="1">
        <v>0</v>
      </c>
      <c r="G1302" s="2">
        <f t="shared" si="24"/>
        <v>5987.0029599999998</v>
      </c>
      <c r="H1302" s="2">
        <f t="shared" si="23"/>
        <v>0.36999999999534339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44650</v>
      </c>
      <c r="D1322" s="1">
        <f>'RAS-funkcijski'!E28</f>
        <v>35183.14</v>
      </c>
      <c r="E1322" s="1">
        <v>0</v>
      </c>
      <c r="F1322" s="1">
        <v>0</v>
      </c>
      <c r="G1322" s="2">
        <f t="shared" si="24"/>
        <v>2760.3907199999999</v>
      </c>
      <c r="H1322" s="2">
        <f t="shared" si="23"/>
        <v>0.13999999999941792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44650</v>
      </c>
      <c r="D1324" s="1">
        <f>'RAS-funkcijski'!E30</f>
        <v>35183.14</v>
      </c>
      <c r="E1324" s="1">
        <v>0</v>
      </c>
      <c r="F1324" s="1">
        <v>0</v>
      </c>
      <c r="G1324" s="2">
        <f t="shared" si="24"/>
        <v>2990.42328</v>
      </c>
      <c r="H1324" s="2">
        <f t="shared" si="23"/>
        <v>0.13999999999941792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902921</v>
      </c>
      <c r="D1329" s="1">
        <f>'RAS-funkcijski'!E35</f>
        <v>216674.83</v>
      </c>
      <c r="E1329" s="1">
        <v>0</v>
      </c>
      <c r="F1329" s="1">
        <v>0</v>
      </c>
      <c r="G1329" s="2">
        <f t="shared" si="24"/>
        <v>41424.390459999995</v>
      </c>
      <c r="H1329" s="2">
        <f t="shared" si="23"/>
        <v>0.17000000001280569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1624</v>
      </c>
      <c r="D1330" s="1">
        <f>'RAS-funkcijski'!E36</f>
        <v>0</v>
      </c>
      <c r="E1330" s="1">
        <v>0</v>
      </c>
      <c r="F1330" s="1">
        <v>0</v>
      </c>
      <c r="G1330" s="2">
        <f t="shared" si="24"/>
        <v>51.968000000000004</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1624</v>
      </c>
      <c r="D1331" s="1">
        <f>'RAS-funkcijski'!E37</f>
        <v>0</v>
      </c>
      <c r="E1331" s="1">
        <v>0</v>
      </c>
      <c r="F1331" s="1">
        <v>0</v>
      </c>
      <c r="G1331" s="2">
        <f t="shared" si="24"/>
        <v>53.592000000000006</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901297</v>
      </c>
      <c r="D1348" s="1">
        <f>'RAS-funkcijski'!E54</f>
        <v>216674.83</v>
      </c>
      <c r="E1348" s="1">
        <v>0</v>
      </c>
      <c r="F1348" s="1">
        <v>0</v>
      </c>
      <c r="G1348" s="2">
        <f t="shared" si="24"/>
        <v>66732.333000000013</v>
      </c>
      <c r="H1348" s="2">
        <f t="shared" si="27"/>
        <v>0.17000000001280569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858547</v>
      </c>
      <c r="D1349" s="1">
        <f>'RAS-funkcijski'!E55</f>
        <v>200924.83</v>
      </c>
      <c r="E1349" s="1">
        <v>0</v>
      </c>
      <c r="F1349" s="1">
        <v>0</v>
      </c>
      <c r="G1349" s="2">
        <f t="shared" si="24"/>
        <v>64280.229659999997</v>
      </c>
      <c r="H1349" s="2">
        <f t="shared" si="27"/>
        <v>0.17000000001280569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42750</v>
      </c>
      <c r="D1353" s="1">
        <f>'RAS-funkcijski'!E59</f>
        <v>15750</v>
      </c>
      <c r="E1353" s="1">
        <v>0</v>
      </c>
      <c r="F1353" s="1">
        <v>0</v>
      </c>
      <c r="G1353" s="2">
        <f t="shared" si="24"/>
        <v>4083.75</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215959</v>
      </c>
      <c r="D1369" s="1">
        <f>'RAS-funkcijski'!E75</f>
        <v>24633.64</v>
      </c>
      <c r="E1369" s="1">
        <v>0</v>
      </c>
      <c r="F1369" s="1">
        <v>0</v>
      </c>
      <c r="G1369" s="2">
        <f t="shared" si="24"/>
        <v>18831.065879999998</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215959</v>
      </c>
      <c r="D1375" s="1">
        <f>'RAS-funkcijski'!E81</f>
        <v>24633.64</v>
      </c>
      <c r="E1375" s="1">
        <v>0</v>
      </c>
      <c r="F1375" s="1">
        <v>0</v>
      </c>
      <c r="G1375" s="2">
        <f t="shared" si="24"/>
        <v>20422.423559999999</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237813</v>
      </c>
      <c r="D1376" s="1">
        <f>'RAS-funkcijski'!E82</f>
        <v>237961.50999999998</v>
      </c>
      <c r="E1376" s="1">
        <v>0</v>
      </c>
      <c r="F1376" s="1">
        <v>0</v>
      </c>
      <c r="G1376" s="2">
        <f t="shared" si="24"/>
        <v>55671.40956</v>
      </c>
      <c r="H1376" s="2">
        <f t="shared" si="27"/>
        <v>0.4900000000197906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160718</v>
      </c>
      <c r="D1380" s="1">
        <f>'RAS-funkcijski'!E86</f>
        <v>230627.55</v>
      </c>
      <c r="E1380" s="1">
        <v>0</v>
      </c>
      <c r="F1380" s="1">
        <v>0</v>
      </c>
      <c r="G1380" s="2">
        <f t="shared" si="24"/>
        <v>51001.794200000004</v>
      </c>
      <c r="H1380" s="2">
        <f t="shared" si="27"/>
        <v>0.45000000001164153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77095</v>
      </c>
      <c r="D1382" s="1">
        <f>'RAS-funkcijski'!E88</f>
        <v>7333.96</v>
      </c>
      <c r="E1382" s="1">
        <v>0</v>
      </c>
      <c r="F1382" s="1">
        <v>0</v>
      </c>
      <c r="G1382" s="2">
        <f t="shared" si="24"/>
        <v>7708.0852800000002</v>
      </c>
      <c r="H1382" s="2">
        <f t="shared" si="27"/>
        <v>3.999999999996362E-2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10900</v>
      </c>
      <c r="D1401" s="1">
        <f>'RAS-funkcijski'!E107</f>
        <v>52203.66</v>
      </c>
      <c r="E1401" s="1">
        <v>0</v>
      </c>
      <c r="F1401" s="1">
        <v>0</v>
      </c>
      <c r="G1401" s="2">
        <f t="shared" si="24"/>
        <v>11876.653960000001</v>
      </c>
      <c r="H1401" s="2">
        <f t="shared" si="27"/>
        <v>0.33999999999650754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37203.660000000003</v>
      </c>
      <c r="E1402" s="1">
        <v>0</v>
      </c>
      <c r="F1402" s="1">
        <v>0</v>
      </c>
      <c r="G1402" s="2">
        <f t="shared" si="24"/>
        <v>7738.3612800000001</v>
      </c>
      <c r="H1402" s="2">
        <f t="shared" si="27"/>
        <v>0.33999999999650754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10900</v>
      </c>
      <c r="D1405" s="1">
        <f>'RAS-funkcijski'!E111</f>
        <v>15000</v>
      </c>
      <c r="E1405" s="1">
        <v>0</v>
      </c>
      <c r="F1405" s="1">
        <v>0</v>
      </c>
      <c r="G1405" s="2">
        <f t="shared" si="24"/>
        <v>4376.3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221996</v>
      </c>
      <c r="D1408" s="1">
        <f>'RAS-funkcijski'!E114</f>
        <v>202590.34</v>
      </c>
      <c r="E1408" s="1">
        <v>0</v>
      </c>
      <c r="F1408" s="1">
        <v>0</v>
      </c>
      <c r="G1408" s="2">
        <f t="shared" si="24"/>
        <v>68989.434800000003</v>
      </c>
      <c r="H1408" s="2">
        <f t="shared" si="27"/>
        <v>0.33999999999650754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184109</v>
      </c>
      <c r="D1409" s="1">
        <f>'RAS-funkcijski'!E115</f>
        <v>159390.34</v>
      </c>
      <c r="E1409" s="1">
        <v>0</v>
      </c>
      <c r="F1409" s="1">
        <v>0</v>
      </c>
      <c r="G1409" s="2">
        <f t="shared" si="24"/>
        <v>55820.754480000003</v>
      </c>
      <c r="H1409" s="2">
        <f t="shared" si="27"/>
        <v>0.33999999999650754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184109</v>
      </c>
      <c r="D1410" s="1">
        <f>'RAS-funkcijski'!E116</f>
        <v>149726.94</v>
      </c>
      <c r="E1410" s="1">
        <v>0</v>
      </c>
      <c r="F1410" s="1">
        <v>0</v>
      </c>
      <c r="G1410" s="2">
        <f t="shared" si="24"/>
        <v>54159.042560000002</v>
      </c>
      <c r="H1410" s="2">
        <f t="shared" si="27"/>
        <v>5.9999999997671694E-2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9663.4</v>
      </c>
      <c r="E1411" s="1">
        <v>0</v>
      </c>
      <c r="F1411" s="1">
        <v>0</v>
      </c>
      <c r="G1411" s="2">
        <f t="shared" si="24"/>
        <v>2183.9283999999998</v>
      </c>
      <c r="H1411" s="2">
        <f t="shared" si="27"/>
        <v>0.3999999999996362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7287</v>
      </c>
      <c r="D1412" s="1">
        <f>'RAS-funkcijski'!E118</f>
        <v>0</v>
      </c>
      <c r="E1412" s="1">
        <v>0</v>
      </c>
      <c r="F1412" s="1">
        <v>0</v>
      </c>
      <c r="G1412" s="2">
        <f t="shared" si="24"/>
        <v>830.71800000000007</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7287</v>
      </c>
      <c r="D1414" s="1">
        <f>'RAS-funkcijski'!E120</f>
        <v>0</v>
      </c>
      <c r="E1414" s="1">
        <v>0</v>
      </c>
      <c r="F1414" s="1">
        <v>0</v>
      </c>
      <c r="G1414" s="2">
        <f t="shared" si="24"/>
        <v>845.29200000000003</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30600</v>
      </c>
      <c r="D1416" s="1">
        <f>'RAS-funkcijski'!E122</f>
        <v>43200</v>
      </c>
      <c r="E1416" s="1">
        <v>0</v>
      </c>
      <c r="F1416" s="1">
        <v>0</v>
      </c>
      <c r="G1416" s="2">
        <f t="shared" si="24"/>
        <v>13805.999999999998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30600</v>
      </c>
      <c r="D1418" s="1">
        <f>'RAS-funkcijski'!E124</f>
        <v>43200</v>
      </c>
      <c r="E1418" s="1">
        <v>0</v>
      </c>
      <c r="F1418" s="1">
        <v>0</v>
      </c>
      <c r="G1418" s="2">
        <f t="shared" si="24"/>
        <v>14040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69094</v>
      </c>
      <c r="D1423" s="1">
        <f>'RAS-funkcijski'!E129</f>
        <v>104397.6</v>
      </c>
      <c r="E1423" s="1">
        <v>0</v>
      </c>
      <c r="F1423" s="1">
        <v>0</v>
      </c>
      <c r="G1423" s="2">
        <f t="shared" si="24"/>
        <v>34736.15</v>
      </c>
      <c r="H1423" s="2">
        <f t="shared" si="27"/>
        <v>0.39999999999417923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2792</v>
      </c>
      <c r="D1424" s="1">
        <f>'RAS-funkcijski'!E130</f>
        <v>0</v>
      </c>
      <c r="E1424" s="1">
        <v>0</v>
      </c>
      <c r="F1424" s="1">
        <v>0</v>
      </c>
      <c r="G1424" s="2">
        <f t="shared" si="24"/>
        <v>351.79200000000003</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2792</v>
      </c>
      <c r="D1426" s="1">
        <f>'RAS-funkcijski'!E132</f>
        <v>0</v>
      </c>
      <c r="E1426" s="1">
        <v>0</v>
      </c>
      <c r="F1426" s="1">
        <v>0</v>
      </c>
      <c r="G1426" s="2">
        <f t="shared" si="24"/>
        <v>357.37600000000003</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1050</v>
      </c>
      <c r="E1429" s="1">
        <v>0</v>
      </c>
      <c r="F1429" s="1">
        <v>0</v>
      </c>
      <c r="G1429" s="2">
        <f t="shared" si="24"/>
        <v>275.10000000000002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7825.6</v>
      </c>
      <c r="E1432" s="1">
        <v>0</v>
      </c>
      <c r="F1432" s="1">
        <v>0</v>
      </c>
      <c r="G1432" s="2">
        <f t="shared" si="24"/>
        <v>2097.2608</v>
      </c>
      <c r="H1432" s="2">
        <f t="shared" si="27"/>
        <v>0.3999999999996362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66302</v>
      </c>
      <c r="D1434" s="1">
        <f>'RAS-funkcijski'!E140</f>
        <v>95522</v>
      </c>
      <c r="E1434" s="1">
        <v>0</v>
      </c>
      <c r="F1434" s="1">
        <v>0</v>
      </c>
      <c r="G1434" s="2">
        <f t="shared" si="24"/>
        <v>34999.055999999997</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3091124</v>
      </c>
      <c r="D1435" s="13">
        <f>'RAS-funkcijski'!E141</f>
        <v>2612811.8499999996</v>
      </c>
      <c r="E1435" s="13">
        <v>0</v>
      </c>
      <c r="F1435" s="13">
        <v>0</v>
      </c>
      <c r="G1435" s="14">
        <f t="shared" si="24"/>
        <v>1139394.4349</v>
      </c>
      <c r="H1435" s="14">
        <f t="shared" si="27"/>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1878032.79</v>
      </c>
      <c r="E1436" s="6">
        <v>0</v>
      </c>
      <c r="F1436" s="6">
        <v>0</v>
      </c>
      <c r="G1436" s="7">
        <f t="shared" si="24"/>
        <v>3756.06558</v>
      </c>
      <c r="H1436" s="7">
        <f t="shared" si="27"/>
        <v>0.2099999999627471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1873571.79</v>
      </c>
      <c r="E1437" s="1">
        <v>0</v>
      </c>
      <c r="F1437" s="1">
        <v>0</v>
      </c>
      <c r="G1437" s="2">
        <f t="shared" si="24"/>
        <v>7494.2871599999999</v>
      </c>
      <c r="H1437" s="2">
        <f t="shared" si="27"/>
        <v>0.2099999999627471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1873571.79</v>
      </c>
      <c r="E1438" s="1">
        <v>0</v>
      </c>
      <c r="F1438" s="1">
        <v>0</v>
      </c>
      <c r="G1438" s="2">
        <f t="shared" si="24"/>
        <v>11241.43074</v>
      </c>
      <c r="H1438" s="2">
        <f t="shared" si="27"/>
        <v>0.2099999999627471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1873571.79</v>
      </c>
      <c r="E1440" s="1">
        <v>0</v>
      </c>
      <c r="F1440" s="1">
        <v>0</v>
      </c>
      <c r="G1440" s="2">
        <f t="shared" si="24"/>
        <v>18735.7179</v>
      </c>
      <c r="H1440" s="2">
        <f t="shared" si="27"/>
        <v>0.2099999999627471</v>
      </c>
      <c r="I1440" s="10">
        <f t="shared" si="28"/>
        <v>3934.5007583020401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4461</v>
      </c>
      <c r="E1453" s="1">
        <v>0</v>
      </c>
      <c r="F1453" s="1">
        <v>0</v>
      </c>
      <c r="G1453" s="2">
        <f t="shared" si="24"/>
        <v>160.59599999999998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4461</v>
      </c>
      <c r="E1461" s="1">
        <v>0</v>
      </c>
      <c r="F1461" s="1">
        <v>0</v>
      </c>
      <c r="G1461" s="2">
        <f t="shared" si="24"/>
        <v>231.97199999999998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4461</v>
      </c>
      <c r="E1467" s="1">
        <v>0</v>
      </c>
      <c r="F1467" s="1">
        <v>0</v>
      </c>
      <c r="G1467" s="2">
        <f t="shared" si="24"/>
        <v>285.50400000000002</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2721774.56</v>
      </c>
      <c r="D1480" s="6"/>
      <c r="E1480" s="6">
        <v>0</v>
      </c>
      <c r="F1480" s="6">
        <v>0</v>
      </c>
      <c r="G1480" s="7">
        <f t="shared" ref="G1480:G1580" si="34">B1480/1000*C1480</f>
        <v>2721.7745600000003</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3348421.39</v>
      </c>
      <c r="D1481" s="1">
        <v>0</v>
      </c>
      <c r="E1481" s="1">
        <v>0</v>
      </c>
      <c r="F1481" s="1">
        <v>0</v>
      </c>
      <c r="G1481" s="2">
        <f t="shared" si="34"/>
        <v>6696.8427799999999</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1599054.76</v>
      </c>
      <c r="D1483" s="1">
        <v>0</v>
      </c>
      <c r="E1483" s="1">
        <v>0</v>
      </c>
      <c r="F1483" s="1">
        <v>0</v>
      </c>
      <c r="G1483" s="2">
        <f t="shared" si="34"/>
        <v>6396.2190399999999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621690.21</v>
      </c>
      <c r="D1484" s="1">
        <v>0</v>
      </c>
      <c r="E1484" s="1">
        <v>0</v>
      </c>
      <c r="F1484" s="1">
        <v>0</v>
      </c>
      <c r="G1484" s="2">
        <f t="shared" si="34"/>
        <v>3108.4510499999997</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681598.46</v>
      </c>
      <c r="D1485" s="1">
        <v>0</v>
      </c>
      <c r="E1485" s="1">
        <v>0</v>
      </c>
      <c r="F1485" s="1">
        <v>0</v>
      </c>
      <c r="G1485" s="2">
        <f t="shared" si="34"/>
        <v>4089.59076</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43493.36</v>
      </c>
      <c r="D1486" s="1">
        <v>0</v>
      </c>
      <c r="E1486" s="1">
        <v>0</v>
      </c>
      <c r="F1486" s="1">
        <v>0</v>
      </c>
      <c r="G1486" s="2">
        <f t="shared" si="34"/>
        <v>304.45352000000003</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20000</v>
      </c>
      <c r="D1488" s="1">
        <v>0</v>
      </c>
      <c r="E1488" s="1">
        <v>0</v>
      </c>
      <c r="F1488" s="1">
        <v>0</v>
      </c>
      <c r="G1488" s="2">
        <f>B1488/1000*C1488</f>
        <v>180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159081</v>
      </c>
      <c r="D1489" s="1">
        <v>0</v>
      </c>
      <c r="E1489" s="1">
        <v>0</v>
      </c>
      <c r="F1489" s="1">
        <v>0</v>
      </c>
      <c r="G1489" s="2">
        <f t="shared" si="34"/>
        <v>1590.81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8930</v>
      </c>
      <c r="D1490" s="1">
        <v>0</v>
      </c>
      <c r="E1490" s="1">
        <v>0</v>
      </c>
      <c r="F1490" s="1">
        <v>0</v>
      </c>
      <c r="G1490" s="2">
        <f t="shared" si="34"/>
        <v>98.22999999999999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64261.73</v>
      </c>
      <c r="D1491" s="1">
        <v>0</v>
      </c>
      <c r="E1491" s="1">
        <v>0</v>
      </c>
      <c r="F1491" s="1">
        <v>0</v>
      </c>
      <c r="G1491" s="2">
        <f t="shared" si="34"/>
        <v>771.14076</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883633.28</v>
      </c>
      <c r="D1492" s="1">
        <v>0</v>
      </c>
      <c r="E1492" s="1">
        <v>0</v>
      </c>
      <c r="F1492" s="1">
        <v>0</v>
      </c>
      <c r="G1492" s="2">
        <f t="shared" si="34"/>
        <v>11487.23264</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865733.35</v>
      </c>
      <c r="D1493" s="1">
        <v>0</v>
      </c>
      <c r="E1493" s="1">
        <v>0</v>
      </c>
      <c r="F1493" s="1">
        <v>0</v>
      </c>
      <c r="G1493" s="2">
        <f t="shared" si="34"/>
        <v>12120.266900000001</v>
      </c>
      <c r="H1493" s="2">
        <f t="shared" si="35"/>
        <v>0.34999999997671694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865733.35</v>
      </c>
      <c r="D1497" s="1">
        <v>0</v>
      </c>
      <c r="E1497" s="1">
        <v>0</v>
      </c>
      <c r="F1497" s="1">
        <v>0</v>
      </c>
      <c r="G1497" s="2">
        <f t="shared" si="34"/>
        <v>15583.200299999999</v>
      </c>
      <c r="H1497" s="2">
        <f t="shared" si="35"/>
        <v>0.34999999997671694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3370387.41</v>
      </c>
      <c r="D1499" s="1">
        <v>0</v>
      </c>
      <c r="E1499" s="1">
        <v>0</v>
      </c>
      <c r="F1499" s="1">
        <v>0</v>
      </c>
      <c r="G1499" s="2">
        <f t="shared" si="34"/>
        <v>67407.748200000002</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1611981.3900000001</v>
      </c>
      <c r="D1501" s="1">
        <v>0</v>
      </c>
      <c r="E1501" s="1">
        <v>0</v>
      </c>
      <c r="F1501" s="1">
        <v>0</v>
      </c>
      <c r="G1501" s="2">
        <f t="shared" si="34"/>
        <v>35463.590580000004</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613955.79</v>
      </c>
      <c r="D1502" s="1">
        <v>0</v>
      </c>
      <c r="E1502" s="1">
        <v>0</v>
      </c>
      <c r="F1502" s="1">
        <v>0</v>
      </c>
      <c r="G1502" s="2">
        <f t="shared" si="34"/>
        <v>14120.983170000001</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696715.68</v>
      </c>
      <c r="D1503" s="1">
        <v>0</v>
      </c>
      <c r="E1503" s="1">
        <v>0</v>
      </c>
      <c r="F1503" s="1">
        <v>0</v>
      </c>
      <c r="G1503" s="2">
        <f t="shared" si="34"/>
        <v>16721.176320000002</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43621.71</v>
      </c>
      <c r="D1504" s="1">
        <v>0</v>
      </c>
      <c r="E1504" s="1">
        <v>0</v>
      </c>
      <c r="F1504" s="1">
        <v>0</v>
      </c>
      <c r="G1504" s="2">
        <f t="shared" si="34"/>
        <v>1090.5427500000001</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20000</v>
      </c>
      <c r="D1506" s="1">
        <v>0</v>
      </c>
      <c r="E1506" s="1">
        <v>0</v>
      </c>
      <c r="F1506" s="1">
        <v>0</v>
      </c>
      <c r="G1506" s="2">
        <f>B1506/1000*C1506</f>
        <v>540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167043.15</v>
      </c>
      <c r="D1507" s="1">
        <v>0</v>
      </c>
      <c r="E1507" s="1">
        <v>0</v>
      </c>
      <c r="F1507" s="1">
        <v>0</v>
      </c>
      <c r="G1507" s="2">
        <f t="shared" si="34"/>
        <v>4677.2082</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5982.48</v>
      </c>
      <c r="D1508" s="1">
        <v>0</v>
      </c>
      <c r="E1508" s="1">
        <v>0</v>
      </c>
      <c r="F1508" s="1">
        <v>0</v>
      </c>
      <c r="G1508" s="2">
        <f t="shared" si="34"/>
        <v>173.49191999999999</v>
      </c>
      <c r="H1508" s="2">
        <f t="shared" si="35"/>
        <v>0.47999999999956344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64662.58</v>
      </c>
      <c r="D1509" s="1">
        <v>0</v>
      </c>
      <c r="E1509" s="1">
        <v>0</v>
      </c>
      <c r="F1509" s="1">
        <v>0</v>
      </c>
      <c r="G1509" s="2">
        <f t="shared" si="34"/>
        <v>1939.8774000000001</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1230166.19</v>
      </c>
      <c r="D1510" s="1">
        <v>0</v>
      </c>
      <c r="E1510" s="1">
        <v>0</v>
      </c>
      <c r="F1510" s="1">
        <v>0</v>
      </c>
      <c r="G1510" s="2">
        <f t="shared" si="34"/>
        <v>38135.151890000001</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528239.82999999996</v>
      </c>
      <c r="D1511" s="1">
        <v>0</v>
      </c>
      <c r="E1511" s="1">
        <v>0</v>
      </c>
      <c r="F1511" s="1">
        <v>0</v>
      </c>
      <c r="G1511" s="2">
        <f t="shared" si="34"/>
        <v>16903.674559999999</v>
      </c>
      <c r="H1511" s="2">
        <f t="shared" si="35"/>
        <v>0.17000000004190952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528239.82999999996</v>
      </c>
      <c r="D1515" s="1">
        <v>0</v>
      </c>
      <c r="E1515" s="1">
        <v>0</v>
      </c>
      <c r="F1515" s="1">
        <v>0</v>
      </c>
      <c r="G1515" s="2">
        <f t="shared" si="34"/>
        <v>19016.633879999998</v>
      </c>
      <c r="H1515" s="2">
        <f t="shared" si="35"/>
        <v>0.17000000004190952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2699808.54</v>
      </c>
      <c r="D1517" s="1">
        <v>0</v>
      </c>
      <c r="E1517" s="1">
        <v>0</v>
      </c>
      <c r="F1517" s="1">
        <v>0</v>
      </c>
      <c r="G1517" s="2">
        <f t="shared" si="34"/>
        <v>102592.72452</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1486880.4500000002</v>
      </c>
      <c r="D1518" s="1">
        <v>0</v>
      </c>
      <c r="E1518" s="1">
        <v>0</v>
      </c>
      <c r="F1518" s="1">
        <v>0</v>
      </c>
      <c r="G1518" s="2">
        <f t="shared" si="34"/>
        <v>57988.337550000004</v>
      </c>
      <c r="H1518" s="2">
        <f t="shared" si="35"/>
        <v>0.45000000018626451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496585.11</v>
      </c>
      <c r="D1524" s="1">
        <v>0</v>
      </c>
      <c r="E1524" s="1">
        <v>0</v>
      </c>
      <c r="F1524" s="1">
        <v>0</v>
      </c>
      <c r="G1524" s="2">
        <f t="shared" si="34"/>
        <v>22346.329949999999</v>
      </c>
      <c r="H1524" s="2">
        <f t="shared" si="35"/>
        <v>0.10999999998603016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389283.85</v>
      </c>
      <c r="D1530" s="1">
        <v>0</v>
      </c>
      <c r="E1530" s="1">
        <v>0</v>
      </c>
      <c r="F1530" s="1">
        <v>0</v>
      </c>
      <c r="G1530" s="2">
        <f t="shared" si="34"/>
        <v>19853.476349999997</v>
      </c>
      <c r="H1530" s="2">
        <f t="shared" si="35"/>
        <v>0.15000000002328306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72699.13</v>
      </c>
      <c r="D1531" s="1">
        <v>0</v>
      </c>
      <c r="E1531" s="1">
        <v>0</v>
      </c>
      <c r="F1531" s="1">
        <v>0</v>
      </c>
      <c r="G1531" s="2">
        <f t="shared" si="34"/>
        <v>3780.3547600000002</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21000</v>
      </c>
      <c r="D1532" s="1">
        <v>0</v>
      </c>
      <c r="E1532" s="1">
        <v>0</v>
      </c>
      <c r="F1532" s="1">
        <v>0</v>
      </c>
      <c r="G1532" s="2">
        <f t="shared" si="34"/>
        <v>1113</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14478.24</v>
      </c>
      <c r="D1533" s="1">
        <v>0</v>
      </c>
      <c r="E1533" s="1">
        <v>0</v>
      </c>
      <c r="F1533" s="1">
        <v>0</v>
      </c>
      <c r="G1533" s="2">
        <f t="shared" si="34"/>
        <v>781.82496000000003</v>
      </c>
      <c r="H1533" s="2">
        <f t="shared" si="35"/>
        <v>0.23999999999978172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281106.48</v>
      </c>
      <c r="D1534" s="1">
        <v>0</v>
      </c>
      <c r="E1534" s="1">
        <v>0</v>
      </c>
      <c r="F1534" s="1">
        <v>0</v>
      </c>
      <c r="G1534" s="2">
        <f t="shared" si="34"/>
        <v>15460.856399999999</v>
      </c>
      <c r="H1534" s="2">
        <f t="shared" si="35"/>
        <v>0.47999999998137355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85286.69</v>
      </c>
      <c r="D1535" s="1">
        <v>0</v>
      </c>
      <c r="E1535" s="1">
        <v>0</v>
      </c>
      <c r="F1535" s="1">
        <v>0</v>
      </c>
      <c r="G1535" s="2">
        <f t="shared" si="34"/>
        <v>4776.0546400000003</v>
      </c>
      <c r="H1535" s="2">
        <f t="shared" si="35"/>
        <v>0.30999999999767169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1423.88</v>
      </c>
      <c r="D1536" s="1">
        <v>0</v>
      </c>
      <c r="E1536" s="1">
        <v>0</v>
      </c>
      <c r="F1536" s="1">
        <v>0</v>
      </c>
      <c r="G1536" s="2">
        <f t="shared" si="34"/>
        <v>81.16116000000001</v>
      </c>
      <c r="H1536" s="2">
        <f t="shared" si="35"/>
        <v>0.11999999999989086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525.33000000000004</v>
      </c>
      <c r="D1538" s="1">
        <v>0</v>
      </c>
      <c r="E1538" s="1">
        <v>0</v>
      </c>
      <c r="F1538" s="1">
        <v>0</v>
      </c>
      <c r="G1538" s="2">
        <f t="shared" si="34"/>
        <v>30.99447</v>
      </c>
      <c r="H1538" s="2">
        <f t="shared" si="35"/>
        <v>0.33000000000004093</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83337.48</v>
      </c>
      <c r="D1539" s="1">
        <v>0</v>
      </c>
      <c r="E1539" s="1">
        <v>0</v>
      </c>
      <c r="F1539" s="1">
        <v>0</v>
      </c>
      <c r="G1539" s="2">
        <f t="shared" si="34"/>
        <v>5000.2487999999994</v>
      </c>
      <c r="H1539" s="2">
        <f t="shared" si="35"/>
        <v>0.47999999999592546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12247.65</v>
      </c>
      <c r="D1550" s="1">
        <v>0</v>
      </c>
      <c r="E1550" s="1">
        <v>0</v>
      </c>
      <c r="F1550" s="1">
        <v>0</v>
      </c>
      <c r="G1550" s="2">
        <f t="shared" si="34"/>
        <v>869.58314999999993</v>
      </c>
      <c r="H1550" s="2">
        <f t="shared" si="35"/>
        <v>0.3500000000003638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2297.65</v>
      </c>
      <c r="D1551" s="1">
        <v>0</v>
      </c>
      <c r="E1551" s="1">
        <v>0</v>
      </c>
      <c r="F1551" s="1">
        <v>0</v>
      </c>
      <c r="G1551" s="2">
        <f t="shared" si="34"/>
        <v>165.4308</v>
      </c>
      <c r="H1551" s="2">
        <f t="shared" si="35"/>
        <v>0.34999999999990905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4500</v>
      </c>
      <c r="D1552" s="1">
        <v>0</v>
      </c>
      <c r="E1552" s="1">
        <v>0</v>
      </c>
      <c r="F1552" s="1">
        <v>0</v>
      </c>
      <c r="G1552" s="2">
        <f t="shared" si="34"/>
        <v>328.5</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950</v>
      </c>
      <c r="D1553" s="1">
        <v>0</v>
      </c>
      <c r="E1553" s="1">
        <v>0</v>
      </c>
      <c r="F1553" s="1">
        <v>0</v>
      </c>
      <c r="G1553" s="2">
        <f t="shared" si="34"/>
        <v>70.3</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4500</v>
      </c>
      <c r="D1554" s="1">
        <v>0</v>
      </c>
      <c r="E1554" s="1">
        <v>0</v>
      </c>
      <c r="F1554" s="1">
        <v>0</v>
      </c>
      <c r="G1554" s="2">
        <f t="shared" si="34"/>
        <v>337.5</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8930</v>
      </c>
      <c r="D1555" s="1">
        <v>0</v>
      </c>
      <c r="E1555" s="1">
        <v>0</v>
      </c>
      <c r="F1555" s="1">
        <v>0</v>
      </c>
      <c r="G1555" s="2">
        <f t="shared" si="34"/>
        <v>678.68</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8930</v>
      </c>
      <c r="D1556" s="1">
        <v>0</v>
      </c>
      <c r="E1556" s="1">
        <v>0</v>
      </c>
      <c r="F1556" s="1">
        <v>0</v>
      </c>
      <c r="G1556" s="2">
        <f t="shared" si="34"/>
        <v>687.61</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836.92</v>
      </c>
      <c r="D1560" s="1">
        <v>0</v>
      </c>
      <c r="E1560" s="1">
        <v>0</v>
      </c>
      <c r="F1560" s="1">
        <v>0</v>
      </c>
      <c r="G1560" s="2">
        <f t="shared" si="34"/>
        <v>67.790520000000001</v>
      </c>
      <c r="H1560" s="2">
        <f t="shared" si="35"/>
        <v>8.0000000000040927E-2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836.92</v>
      </c>
      <c r="D1564" s="1">
        <v>0</v>
      </c>
      <c r="E1564" s="1">
        <v>0</v>
      </c>
      <c r="F1564" s="1">
        <v>0</v>
      </c>
      <c r="G1564" s="2">
        <f t="shared" si="34"/>
        <v>71.138199999999998</v>
      </c>
      <c r="H1564" s="2">
        <f t="shared" si="35"/>
        <v>8.0000000000040927E-2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990295.34000000008</v>
      </c>
      <c r="D1565" s="1">
        <v>0</v>
      </c>
      <c r="E1565" s="1">
        <v>0</v>
      </c>
      <c r="F1565" s="1">
        <v>0</v>
      </c>
      <c r="G1565" s="2">
        <f t="shared" si="34"/>
        <v>85165.399239999999</v>
      </c>
      <c r="H1565" s="2">
        <f t="shared" si="35"/>
        <v>0.34000000008381903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16250</v>
      </c>
      <c r="D1566" s="1">
        <v>0</v>
      </c>
      <c r="E1566" s="1">
        <v>0</v>
      </c>
      <c r="F1566" s="1">
        <v>0</v>
      </c>
      <c r="G1566" s="2">
        <f t="shared" si="34"/>
        <v>1413.75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294583.78000000003</v>
      </c>
      <c r="D1567" s="1">
        <v>0</v>
      </c>
      <c r="E1567" s="1">
        <v>0</v>
      </c>
      <c r="F1567" s="1">
        <v>0</v>
      </c>
      <c r="G1567" s="2">
        <f t="shared" si="34"/>
        <v>25923.372640000001</v>
      </c>
      <c r="H1567" s="2">
        <f t="shared" si="35"/>
        <v>0.21999999997206032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21312.5</v>
      </c>
      <c r="D1568" s="1">
        <v>0</v>
      </c>
      <c r="E1568" s="1">
        <v>0</v>
      </c>
      <c r="F1568" s="1">
        <v>0</v>
      </c>
      <c r="G1568" s="2">
        <f t="shared" si="34"/>
        <v>1896.8125</v>
      </c>
      <c r="H1568" s="2">
        <f t="shared" si="35"/>
        <v>0.5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658149.06000000006</v>
      </c>
      <c r="D1569" s="1">
        <v>0</v>
      </c>
      <c r="E1569" s="1">
        <v>0</v>
      </c>
      <c r="F1569" s="1">
        <v>0</v>
      </c>
      <c r="G1569" s="2">
        <f t="shared" si="34"/>
        <v>59233.415400000005</v>
      </c>
      <c r="H1569" s="2">
        <f t="shared" si="35"/>
        <v>6.0000000055879354E-2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1212928.0899999999</v>
      </c>
      <c r="D1576" s="1">
        <v>0</v>
      </c>
      <c r="E1576" s="1">
        <v>0</v>
      </c>
      <c r="F1576" s="1">
        <v>0</v>
      </c>
      <c r="G1576" s="2">
        <f t="shared" si="34"/>
        <v>117654.02472999999</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116138.33</v>
      </c>
      <c r="D1578" s="1">
        <v>0</v>
      </c>
      <c r="E1578" s="1">
        <v>0</v>
      </c>
      <c r="F1578" s="1">
        <v>0</v>
      </c>
      <c r="G1578" s="2">
        <f t="shared" si="34"/>
        <v>11497.694670000001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91274.43</v>
      </c>
      <c r="D1579" s="1">
        <v>0</v>
      </c>
      <c r="E1579" s="1">
        <v>0</v>
      </c>
      <c r="F1579" s="1">
        <v>0</v>
      </c>
      <c r="G1579" s="2">
        <f t="shared" si="34"/>
        <v>9127.4429999999993</v>
      </c>
      <c r="H1579" s="2">
        <f t="shared" si="35"/>
        <v>0.42999999999301508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1005515.33</v>
      </c>
      <c r="D1580" s="13">
        <v>0</v>
      </c>
      <c r="E1580" s="13">
        <v>0</v>
      </c>
      <c r="F1580" s="13">
        <v>0</v>
      </c>
      <c r="G1580" s="14">
        <f t="shared" si="34"/>
        <v>101557.04833000001</v>
      </c>
      <c r="H1580" s="14">
        <f t="shared" si="35"/>
        <v>0.32999999995809048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34725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2870414</v>
      </c>
      <c r="I16" s="172">
        <f>'PR-RAS'!E6</f>
        <v>2646950.41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1923676</v>
      </c>
      <c r="I17" s="172">
        <f>'PR-RAS'!E151</f>
        <v>1729178.57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2038256</v>
      </c>
      <c r="I19" s="173">
        <f>'PR-RAS'!E646</f>
        <v>1666624.56</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15658633</v>
      </c>
      <c r="I20" s="175">
        <f>BILANCA!E7</f>
        <v>14035136.810000001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2960440</v>
      </c>
      <c r="I21" s="177">
        <f>BILANCA!E68</f>
        <v>2896305.08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2722625</v>
      </c>
      <c r="I22" s="177">
        <f>BILANCA!E176</f>
        <v>2700120.29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15896448</v>
      </c>
      <c r="I23" s="179">
        <f>BILANCA!E237</f>
        <v>14231321.6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1387791</v>
      </c>
      <c r="I24" s="175">
        <f>'RAS-funkcijski'!E5</f>
        <v>1739167.13</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902921</v>
      </c>
      <c r="I25" s="177">
        <f>'RAS-funkcijski'!E35</f>
        <v>216674.83</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77095</v>
      </c>
      <c r="I26" s="177">
        <f>'RAS-funkcijski'!E88</f>
        <v>7333.96</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221996</v>
      </c>
      <c r="I27" s="177">
        <f>'RAS-funkcijski'!E114</f>
        <v>202590.34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3091124</v>
      </c>
      <c r="I28" s="181">
        <f>'RAS-funkcijski'!E141</f>
        <v>2612811.8499999996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1878032.79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4461</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2721774.56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2699808.54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1486880.4500000002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1212928.0899999999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7" zoomScaleNormal="100" workbookViewId="0">
      <selection activeCell="E260" sqref="E26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2870414</v>
      </c>
      <c r="E6" s="53">
        <f>E7+E44+E50+E82+E106+E124+E133+E139</f>
        <v>2646950.41</v>
      </c>
      <c r="F6" s="54">
        <f t="shared" ref="F6:F131" si="0">IF(D6&lt;&gt;0,IF(E6/D6&gt;=100,"&gt;&gt;100",E6/D6*100),"-")</f>
        <v>92.214935197501134</v>
      </c>
    </row>
    <row r="7" spans="1:25" ht="12.75" customHeight="1" x14ac:dyDescent="0.2">
      <c r="A7" s="55">
        <v>61</v>
      </c>
      <c r="B7" s="307" t="s">
        <v>57</v>
      </c>
      <c r="C7" s="52" t="s">
        <v>58</v>
      </c>
      <c r="D7" s="53">
        <f t="shared" ref="D7:E7" si="1">D8+D17+D23+D29+D37+D40</f>
        <v>337063</v>
      </c>
      <c r="E7" s="53">
        <f t="shared" si="1"/>
        <v>426490.67000000004</v>
      </c>
      <c r="F7" s="54">
        <f t="shared" si="0"/>
        <v>126.53144070989697</v>
      </c>
    </row>
    <row r="8" spans="1:25" ht="12.75" customHeight="1" x14ac:dyDescent="0.2">
      <c r="A8" s="55">
        <v>611</v>
      </c>
      <c r="B8" s="87" t="s">
        <v>59</v>
      </c>
      <c r="C8" s="52" t="s">
        <v>60</v>
      </c>
      <c r="D8" s="53">
        <f t="shared" ref="D8:E8" si="2">SUM(D9:D14)-D15-D16</f>
        <v>310439</v>
      </c>
      <c r="E8" s="53">
        <f t="shared" si="2"/>
        <v>391260.87000000005</v>
      </c>
      <c r="F8" s="54">
        <f t="shared" si="0"/>
        <v>126.03470246972836</v>
      </c>
    </row>
    <row r="9" spans="1:25" ht="12.75" customHeight="1" x14ac:dyDescent="0.2">
      <c r="A9" s="55">
        <v>6111</v>
      </c>
      <c r="B9" s="87" t="s">
        <v>61</v>
      </c>
      <c r="C9" s="52" t="s">
        <v>62</v>
      </c>
      <c r="D9" s="244">
        <v>417049</v>
      </c>
      <c r="E9" s="244">
        <v>506872.39</v>
      </c>
      <c r="F9" s="54">
        <f t="shared" si="0"/>
        <v>121.5378504684102</v>
      </c>
    </row>
    <row r="10" spans="1:25" ht="12.75" customHeight="1" x14ac:dyDescent="0.2">
      <c r="A10" s="55">
        <v>6112</v>
      </c>
      <c r="B10" s="87" t="s">
        <v>63</v>
      </c>
      <c r="C10" s="52" t="s">
        <v>64</v>
      </c>
      <c r="D10" s="244">
        <v>34490</v>
      </c>
      <c r="E10" s="244">
        <v>26871.62</v>
      </c>
      <c r="F10" s="54">
        <f t="shared" si="0"/>
        <v>77.911336619309949</v>
      </c>
    </row>
    <row r="11" spans="1:25" ht="12.75" customHeight="1" x14ac:dyDescent="0.2">
      <c r="A11" s="55">
        <v>6113</v>
      </c>
      <c r="B11" s="87" t="s">
        <v>65</v>
      </c>
      <c r="C11" s="52" t="s">
        <v>66</v>
      </c>
      <c r="D11" s="244">
        <v>25823</v>
      </c>
      <c r="E11" s="244">
        <v>34462.04</v>
      </c>
      <c r="F11" s="54">
        <f t="shared" si="0"/>
        <v>133.45482709212718</v>
      </c>
    </row>
    <row r="12" spans="1:25" ht="12.75" customHeight="1" x14ac:dyDescent="0.2">
      <c r="A12" s="55">
        <v>6114</v>
      </c>
      <c r="B12" s="87" t="s">
        <v>67</v>
      </c>
      <c r="C12" s="52" t="s">
        <v>68</v>
      </c>
      <c r="D12" s="244">
        <v>4644</v>
      </c>
      <c r="E12" s="244">
        <v>5367.05</v>
      </c>
      <c r="F12" s="54">
        <f t="shared" si="0"/>
        <v>115.5695521102498</v>
      </c>
    </row>
    <row r="13" spans="1:25" ht="12.75" customHeight="1" x14ac:dyDescent="0.2">
      <c r="A13" s="55">
        <v>6115</v>
      </c>
      <c r="B13" s="87" t="s">
        <v>69</v>
      </c>
      <c r="C13" s="52" t="s">
        <v>70</v>
      </c>
      <c r="D13" s="244">
        <v>19669</v>
      </c>
      <c r="E13" s="244">
        <v>4822.32</v>
      </c>
      <c r="F13" s="54">
        <f t="shared" si="0"/>
        <v>24.517362346840205</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191236</v>
      </c>
      <c r="E15" s="244">
        <v>187134.55</v>
      </c>
      <c r="F15" s="54">
        <f t="shared" si="0"/>
        <v>97.855293982304588</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25100</v>
      </c>
      <c r="E23" s="53">
        <f t="shared" si="4"/>
        <v>32043.41</v>
      </c>
      <c r="F23" s="54">
        <f t="shared" si="0"/>
        <v>127.66298804780875</v>
      </c>
    </row>
    <row r="24" spans="1:6" ht="12.75" customHeight="1" x14ac:dyDescent="0.2">
      <c r="A24" s="55">
        <v>6131</v>
      </c>
      <c r="B24" s="87" t="s">
        <v>91</v>
      </c>
      <c r="C24" s="52" t="s">
        <v>92</v>
      </c>
      <c r="D24" s="244">
        <v>7728</v>
      </c>
      <c r="E24" s="244">
        <v>5341.05</v>
      </c>
      <c r="F24" s="54">
        <f t="shared" si="0"/>
        <v>69.112965838509325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17372</v>
      </c>
      <c r="E27" s="244">
        <v>26702.36</v>
      </c>
      <c r="F27" s="54">
        <f t="shared" si="0"/>
        <v>153.70918719778953</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1524</v>
      </c>
      <c r="E29" s="53">
        <f t="shared" si="5"/>
        <v>3186.39</v>
      </c>
      <c r="F29" s="54">
        <f t="shared" si="0"/>
        <v>209.0807086614173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1524</v>
      </c>
      <c r="E31" s="244">
        <v>3186.39</v>
      </c>
      <c r="F31" s="54">
        <f t="shared" si="0"/>
        <v>209.0807086614173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2179136</v>
      </c>
      <c r="E50" s="53">
        <f>E51+E54+E59+E62+E65+E68+E71+E74+E77</f>
        <v>1834333.23</v>
      </c>
      <c r="F50" s="54">
        <f t="shared" si="0"/>
        <v>84.177088075273872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1999042</v>
      </c>
      <c r="E59" s="53">
        <f t="shared" si="12"/>
        <v>1561311.45</v>
      </c>
      <c r="F59" s="54">
        <f t="shared" si="0"/>
        <v>78.102983829254214</v>
      </c>
    </row>
    <row r="60" spans="1:6" ht="24" x14ac:dyDescent="0.2">
      <c r="A60" s="55">
        <v>6331</v>
      </c>
      <c r="B60" s="88" t="s">
        <v>163</v>
      </c>
      <c r="C60" s="52" t="s">
        <v>164</v>
      </c>
      <c r="D60" s="244">
        <v>1399042</v>
      </c>
      <c r="E60" s="244">
        <v>1391613.7</v>
      </c>
      <c r="F60" s="54">
        <f t="shared" si="0"/>
        <v>99.469043817126291</v>
      </c>
    </row>
    <row r="61" spans="1:6" ht="24" x14ac:dyDescent="0.2">
      <c r="A61" s="55">
        <v>6332</v>
      </c>
      <c r="B61" s="88" t="s">
        <v>165</v>
      </c>
      <c r="C61" s="52" t="s">
        <v>166</v>
      </c>
      <c r="D61" s="244">
        <v>600000</v>
      </c>
      <c r="E61" s="244">
        <v>169697.75</v>
      </c>
      <c r="F61" s="54">
        <f t="shared" si="0"/>
        <v>28.282958333333337</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180094</v>
      </c>
      <c r="E74" s="53">
        <f t="shared" si="17"/>
        <v>273021.78000000003</v>
      </c>
      <c r="F74" s="54">
        <f t="shared" si="0"/>
        <v>151.59959798771754</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180094</v>
      </c>
      <c r="E76" s="244">
        <v>273021.78000000003</v>
      </c>
      <c r="F76" s="54">
        <f t="shared" si="0"/>
        <v>151.59959798771754</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155188</v>
      </c>
      <c r="E82" s="53">
        <f t="shared" si="19"/>
        <v>159947.01</v>
      </c>
      <c r="F82" s="54">
        <f t="shared" si="0"/>
        <v>103.06660953166482</v>
      </c>
    </row>
    <row r="83" spans="1:6" ht="12.75" customHeight="1" x14ac:dyDescent="0.2">
      <c r="A83" s="55">
        <v>641</v>
      </c>
      <c r="B83" s="87" t="s">
        <v>209</v>
      </c>
      <c r="C83" s="52" t="s">
        <v>210</v>
      </c>
      <c r="D83" s="53">
        <f t="shared" ref="D83:E83" si="20">SUM(D84:D90)</f>
        <v>0</v>
      </c>
      <c r="E83" s="53">
        <f t="shared" si="20"/>
        <v>0.02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155188</v>
      </c>
      <c r="E91" s="53">
        <f t="shared" si="21"/>
        <v>159946.99000000002</v>
      </c>
      <c r="F91" s="54">
        <f t="shared" si="0"/>
        <v>103.06659664407043</v>
      </c>
    </row>
    <row r="92" spans="1:6" ht="12.75" customHeight="1" x14ac:dyDescent="0.2">
      <c r="A92" s="55">
        <v>6421</v>
      </c>
      <c r="B92" s="87" t="s">
        <v>227</v>
      </c>
      <c r="C92" s="52" t="s">
        <v>228</v>
      </c>
      <c r="D92" s="244">
        <v>5000</v>
      </c>
      <c r="E92" s="244">
        <v>6947.45</v>
      </c>
      <c r="F92" s="54">
        <f t="shared" si="0"/>
        <v>138.94899999999998</v>
      </c>
    </row>
    <row r="93" spans="1:6" ht="12.75" customHeight="1" x14ac:dyDescent="0.2">
      <c r="A93" s="55">
        <v>6422</v>
      </c>
      <c r="B93" s="87" t="s">
        <v>229</v>
      </c>
      <c r="C93" s="52" t="s">
        <v>230</v>
      </c>
      <c r="D93" s="244">
        <v>109789</v>
      </c>
      <c r="E93" s="244">
        <v>112479.1</v>
      </c>
      <c r="F93" s="54">
        <f t="shared" si="0"/>
        <v>102.45024547085775</v>
      </c>
    </row>
    <row r="94" spans="1:6" ht="12.75" customHeight="1" x14ac:dyDescent="0.2">
      <c r="A94" s="55">
        <v>6423</v>
      </c>
      <c r="B94" s="87" t="s">
        <v>231</v>
      </c>
      <c r="C94" s="52" t="s">
        <v>232</v>
      </c>
      <c r="D94" s="244">
        <v>39744</v>
      </c>
      <c r="E94" s="244">
        <v>39743.99</v>
      </c>
      <c r="F94" s="54">
        <f t="shared" si="0"/>
        <v>99.999974838969393</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655</v>
      </c>
      <c r="E97" s="244">
        <v>776.45</v>
      </c>
      <c r="F97" s="54">
        <f t="shared" si="0"/>
        <v>118.54198473282442</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188402</v>
      </c>
      <c r="E106" s="53">
        <f t="shared" si="23"/>
        <v>226007</v>
      </c>
      <c r="F106" s="54">
        <f t="shared" si="0"/>
        <v>119.95997919342682</v>
      </c>
    </row>
    <row r="107" spans="1:6" ht="12.75" customHeight="1" x14ac:dyDescent="0.2">
      <c r="A107" s="55">
        <v>651</v>
      </c>
      <c r="B107" s="87" t="s">
        <v>257</v>
      </c>
      <c r="C107" s="52" t="s">
        <v>258</v>
      </c>
      <c r="D107" s="53">
        <f t="shared" ref="D107:E107" si="24">SUM(D108:D111)</f>
        <v>766</v>
      </c>
      <c r="E107" s="53">
        <f t="shared" si="24"/>
        <v>2315.4899999999998</v>
      </c>
      <c r="F107" s="54">
        <f t="shared" si="0"/>
        <v>302.28328981723234</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766</v>
      </c>
      <c r="E111" s="244">
        <v>2315.4899999999998</v>
      </c>
      <c r="F111" s="54">
        <f t="shared" si="0"/>
        <v>302.28328981723234</v>
      </c>
    </row>
    <row r="112" spans="1:6" ht="12.75" customHeight="1" x14ac:dyDescent="0.2">
      <c r="A112" s="55">
        <v>652</v>
      </c>
      <c r="B112" s="87" t="s">
        <v>267</v>
      </c>
      <c r="C112" s="52" t="s">
        <v>268</v>
      </c>
      <c r="D112" s="53">
        <f t="shared" ref="D112:E112" si="25">SUM(D113:D119)</f>
        <v>127902</v>
      </c>
      <c r="E112" s="53">
        <f t="shared" si="25"/>
        <v>128824.97</v>
      </c>
      <c r="F112" s="54">
        <f t="shared" si="0"/>
        <v>100.72162280496005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317</v>
      </c>
      <c r="E114" s="244">
        <v>242.39</v>
      </c>
      <c r="F114" s="54">
        <f t="shared" si="0"/>
        <v>76.463722397476346</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127585</v>
      </c>
      <c r="E117" s="244">
        <v>128582.58</v>
      </c>
      <c r="F117" s="54">
        <f t="shared" si="0"/>
        <v>100.78189442332564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59734</v>
      </c>
      <c r="E120" s="53">
        <f t="shared" si="26"/>
        <v>94866.54</v>
      </c>
      <c r="F120" s="54">
        <f t="shared" si="0"/>
        <v>158.81497974352962</v>
      </c>
    </row>
    <row r="121" spans="1:6" ht="12.75" customHeight="1" x14ac:dyDescent="0.2">
      <c r="A121" s="55">
        <v>6531</v>
      </c>
      <c r="B121" s="87" t="s">
        <v>285</v>
      </c>
      <c r="C121" s="52" t="s">
        <v>286</v>
      </c>
      <c r="D121" s="244">
        <v>1483</v>
      </c>
      <c r="E121" s="244">
        <v>394.54</v>
      </c>
      <c r="F121" s="54">
        <f t="shared" si="0"/>
        <v>26.604180714767367</v>
      </c>
    </row>
    <row r="122" spans="1:6" ht="12.75" customHeight="1" x14ac:dyDescent="0.2">
      <c r="A122" s="55">
        <v>6532</v>
      </c>
      <c r="B122" s="87" t="s">
        <v>287</v>
      </c>
      <c r="C122" s="52" t="s">
        <v>288</v>
      </c>
      <c r="D122" s="244">
        <v>58251</v>
      </c>
      <c r="E122" s="244">
        <v>94472</v>
      </c>
      <c r="F122" s="54">
        <f t="shared" si="0"/>
        <v>162.18090676554908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172.5</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172.5</v>
      </c>
      <c r="F128" s="54" t="str">
        <f t="shared" si="0"/>
        <v>-</v>
      </c>
    </row>
    <row r="129" spans="1:6" ht="12.75" customHeight="1" x14ac:dyDescent="0.2">
      <c r="A129" s="55">
        <v>6631</v>
      </c>
      <c r="B129" s="88" t="s">
        <v>301</v>
      </c>
      <c r="C129" s="52" t="s">
        <v>302</v>
      </c>
      <c r="D129" s="244"/>
      <c r="E129" s="244">
        <v>172.5</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10625</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10625</v>
      </c>
      <c r="E150" s="244"/>
      <c r="F150" s="54">
        <f t="shared" si="31"/>
        <v>0</v>
      </c>
    </row>
    <row r="151" spans="1:6" ht="12.75" customHeight="1" x14ac:dyDescent="0.2">
      <c r="A151" s="55">
        <v>3</v>
      </c>
      <c r="B151" s="87" t="s">
        <v>345</v>
      </c>
      <c r="C151" s="52" t="s">
        <v>53</v>
      </c>
      <c r="D151" s="53">
        <f t="shared" ref="D151:E151" si="35">D152+D163+D196+D215+D224+D252+D263</f>
        <v>1923676</v>
      </c>
      <c r="E151" s="53">
        <f t="shared" si="35"/>
        <v>1729178.57</v>
      </c>
      <c r="F151" s="54">
        <f t="shared" si="31"/>
        <v>89.889283330456905</v>
      </c>
    </row>
    <row r="152" spans="1:6" ht="12.75" customHeight="1" x14ac:dyDescent="0.2">
      <c r="A152" s="55">
        <v>31</v>
      </c>
      <c r="B152" s="87" t="s">
        <v>346</v>
      </c>
      <c r="C152" s="52" t="s">
        <v>347</v>
      </c>
      <c r="D152" s="53">
        <f t="shared" ref="D152:E152" si="36">D153+D158+D159</f>
        <v>917228</v>
      </c>
      <c r="E152" s="53">
        <f t="shared" si="36"/>
        <v>599832.85</v>
      </c>
      <c r="F152" s="54">
        <f t="shared" si="31"/>
        <v>65.396264614686856</v>
      </c>
    </row>
    <row r="153" spans="1:6" ht="12.75" customHeight="1" x14ac:dyDescent="0.2">
      <c r="A153" s="55">
        <v>311</v>
      </c>
      <c r="B153" s="87" t="s">
        <v>348</v>
      </c>
      <c r="C153" s="52" t="s">
        <v>349</v>
      </c>
      <c r="D153" s="53">
        <f t="shared" ref="D153:E153" si="37">SUM(D154:D157)</f>
        <v>768329</v>
      </c>
      <c r="E153" s="53">
        <f t="shared" si="37"/>
        <v>500929.48</v>
      </c>
      <c r="F153" s="54">
        <f t="shared" si="31"/>
        <v>65.197263151592608</v>
      </c>
    </row>
    <row r="154" spans="1:6" ht="12.75" customHeight="1" x14ac:dyDescent="0.2">
      <c r="A154" s="55">
        <v>3111</v>
      </c>
      <c r="B154" s="87" t="s">
        <v>350</v>
      </c>
      <c r="C154" s="52" t="s">
        <v>351</v>
      </c>
      <c r="D154" s="244">
        <v>768329</v>
      </c>
      <c r="E154" s="244">
        <v>500929.48</v>
      </c>
      <c r="F154" s="54">
        <f t="shared" si="31"/>
        <v>65.197263151592608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22125</v>
      </c>
      <c r="E158" s="244">
        <v>16250</v>
      </c>
      <c r="F158" s="54">
        <f t="shared" si="31"/>
        <v>73.44632768361582</v>
      </c>
    </row>
    <row r="159" spans="1:6" ht="12.75" customHeight="1" x14ac:dyDescent="0.2">
      <c r="A159" s="55">
        <v>313</v>
      </c>
      <c r="B159" s="87" t="s">
        <v>360</v>
      </c>
      <c r="C159" s="52" t="s">
        <v>361</v>
      </c>
      <c r="D159" s="53">
        <f t="shared" ref="D159:E159" si="38">SUM(D160:D162)</f>
        <v>126774</v>
      </c>
      <c r="E159" s="53">
        <f t="shared" si="38"/>
        <v>82653.37</v>
      </c>
      <c r="F159" s="54">
        <f t="shared" si="31"/>
        <v>65.197414296306818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126774</v>
      </c>
      <c r="E161" s="244">
        <v>82653.37</v>
      </c>
      <c r="F161" s="54">
        <f t="shared" si="31"/>
        <v>65.197414296306818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654859</v>
      </c>
      <c r="E163" s="53">
        <f t="shared" si="39"/>
        <v>835285.86</v>
      </c>
      <c r="F163" s="54">
        <f t="shared" si="31"/>
        <v>127.55201654096531</v>
      </c>
    </row>
    <row r="164" spans="1:6" ht="12.75" customHeight="1" x14ac:dyDescent="0.2">
      <c r="A164" s="55">
        <v>321</v>
      </c>
      <c r="B164" s="87" t="s">
        <v>369</v>
      </c>
      <c r="C164" s="52" t="s">
        <v>370</v>
      </c>
      <c r="D164" s="53">
        <f t="shared" ref="D164:E164" si="40">SUM(D165:D168)</f>
        <v>40285</v>
      </c>
      <c r="E164" s="53">
        <f t="shared" si="40"/>
        <v>50125.279999999999</v>
      </c>
      <c r="F164" s="54">
        <f t="shared" si="31"/>
        <v>124.42666004716396</v>
      </c>
    </row>
    <row r="165" spans="1:6" ht="12.75" customHeight="1" x14ac:dyDescent="0.2">
      <c r="A165" s="55">
        <v>3211</v>
      </c>
      <c r="B165" s="87" t="s">
        <v>371</v>
      </c>
      <c r="C165" s="52" t="s">
        <v>372</v>
      </c>
      <c r="D165" s="244">
        <v>1660</v>
      </c>
      <c r="E165" s="244">
        <v>1733.74</v>
      </c>
      <c r="F165" s="54">
        <f t="shared" si="31"/>
        <v>104.44216867469879</v>
      </c>
    </row>
    <row r="166" spans="1:6" ht="12.75" customHeight="1" x14ac:dyDescent="0.2">
      <c r="A166" s="55">
        <v>3212</v>
      </c>
      <c r="B166" s="87" t="s">
        <v>373</v>
      </c>
      <c r="C166" s="52" t="s">
        <v>374</v>
      </c>
      <c r="D166" s="244">
        <v>38625</v>
      </c>
      <c r="E166" s="244">
        <v>48391.54</v>
      </c>
      <c r="F166" s="54">
        <f t="shared" si="31"/>
        <v>125.28554045307443</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212939</v>
      </c>
      <c r="E169" s="53">
        <f t="shared" si="41"/>
        <v>319025</v>
      </c>
      <c r="F169" s="54">
        <f t="shared" si="31"/>
        <v>149.81990147413109</v>
      </c>
    </row>
    <row r="170" spans="1:6" ht="12.75" customHeight="1" x14ac:dyDescent="0.2">
      <c r="A170" s="55">
        <v>3221</v>
      </c>
      <c r="B170" s="87" t="s">
        <v>381</v>
      </c>
      <c r="C170" s="52" t="s">
        <v>382</v>
      </c>
      <c r="D170" s="244">
        <v>17930</v>
      </c>
      <c r="E170" s="244">
        <v>19261.099999999999</v>
      </c>
      <c r="F170" s="54">
        <f t="shared" si="31"/>
        <v>107.42387060791967</v>
      </c>
    </row>
    <row r="171" spans="1:6" ht="12.75" customHeight="1" x14ac:dyDescent="0.2">
      <c r="A171" s="55">
        <v>3222</v>
      </c>
      <c r="B171" s="87" t="s">
        <v>383</v>
      </c>
      <c r="C171" s="52" t="s">
        <v>384</v>
      </c>
      <c r="D171" s="244">
        <v>13841</v>
      </c>
      <c r="E171" s="244">
        <v>12280.06</v>
      </c>
      <c r="F171" s="54">
        <f t="shared" si="31"/>
        <v>88.722346651253517</v>
      </c>
    </row>
    <row r="172" spans="1:6" ht="12.75" customHeight="1" x14ac:dyDescent="0.2">
      <c r="A172" s="55">
        <v>3223</v>
      </c>
      <c r="B172" s="87" t="s">
        <v>385</v>
      </c>
      <c r="C172" s="52" t="s">
        <v>386</v>
      </c>
      <c r="D172" s="244">
        <v>179495</v>
      </c>
      <c r="E172" s="244">
        <v>282881.91999999998</v>
      </c>
      <c r="F172" s="54">
        <f t="shared" si="31"/>
        <v>157.59877433911805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785</v>
      </c>
      <c r="E174" s="244">
        <v>3492.9</v>
      </c>
      <c r="F174" s="54">
        <f t="shared" si="31"/>
        <v>444.95541401273886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888</v>
      </c>
      <c r="E176" s="244">
        <v>1109.02</v>
      </c>
      <c r="F176" s="54">
        <f t="shared" si="31"/>
        <v>124.88963963963964</v>
      </c>
    </row>
    <row r="177" spans="1:6" ht="12.75" customHeight="1" x14ac:dyDescent="0.2">
      <c r="A177" s="55">
        <v>323</v>
      </c>
      <c r="B177" s="87" t="s">
        <v>395</v>
      </c>
      <c r="C177" s="52" t="s">
        <v>396</v>
      </c>
      <c r="D177" s="53">
        <f t="shared" ref="D177:E177" si="42">SUM(D178:D186)</f>
        <v>288823</v>
      </c>
      <c r="E177" s="53">
        <f t="shared" si="42"/>
        <v>285429.95</v>
      </c>
      <c r="F177" s="54">
        <f t="shared" si="31"/>
        <v>98.825214750902802</v>
      </c>
    </row>
    <row r="178" spans="1:6" ht="12.75" customHeight="1" x14ac:dyDescent="0.2">
      <c r="A178" s="55">
        <v>3231</v>
      </c>
      <c r="B178" s="87" t="s">
        <v>397</v>
      </c>
      <c r="C178" s="52" t="s">
        <v>398</v>
      </c>
      <c r="D178" s="244">
        <v>21277</v>
      </c>
      <c r="E178" s="244">
        <v>30734.22</v>
      </c>
      <c r="F178" s="54">
        <f t="shared" si="31"/>
        <v>144.44808948629978</v>
      </c>
    </row>
    <row r="179" spans="1:6" ht="12.75" customHeight="1" x14ac:dyDescent="0.2">
      <c r="A179" s="55">
        <v>3232</v>
      </c>
      <c r="B179" s="87" t="s">
        <v>399</v>
      </c>
      <c r="C179" s="52" t="s">
        <v>400</v>
      </c>
      <c r="D179" s="244">
        <v>111549</v>
      </c>
      <c r="E179" s="244">
        <v>55359.51</v>
      </c>
      <c r="F179" s="54">
        <f t="shared" si="31"/>
        <v>49.627975149934109</v>
      </c>
    </row>
    <row r="180" spans="1:6" ht="12.75" customHeight="1" x14ac:dyDescent="0.2">
      <c r="A180" s="55">
        <v>3233</v>
      </c>
      <c r="B180" s="87" t="s">
        <v>401</v>
      </c>
      <c r="C180" s="52" t="s">
        <v>402</v>
      </c>
      <c r="D180" s="244">
        <v>17575</v>
      </c>
      <c r="E180" s="244"/>
      <c r="F180" s="54">
        <f t="shared" si="31"/>
        <v>0</v>
      </c>
    </row>
    <row r="181" spans="1:6" ht="12.75" customHeight="1" x14ac:dyDescent="0.2">
      <c r="A181" s="55">
        <v>3234</v>
      </c>
      <c r="B181" s="87" t="s">
        <v>403</v>
      </c>
      <c r="C181" s="52" t="s">
        <v>404</v>
      </c>
      <c r="D181" s="244">
        <v>29685</v>
      </c>
      <c r="E181" s="244">
        <v>32343.02</v>
      </c>
      <c r="F181" s="54">
        <f t="shared" si="31"/>
        <v>108.9540845544888</v>
      </c>
    </row>
    <row r="182" spans="1:6" ht="12.75" customHeight="1" x14ac:dyDescent="0.2">
      <c r="A182" s="55">
        <v>3235</v>
      </c>
      <c r="B182" s="87" t="s">
        <v>405</v>
      </c>
      <c r="C182" s="52" t="s">
        <v>406</v>
      </c>
      <c r="D182" s="244">
        <v>30311</v>
      </c>
      <c r="E182" s="244">
        <v>30823.65</v>
      </c>
      <c r="F182" s="54">
        <f t="shared" si="31"/>
        <v>101.69130018805055</v>
      </c>
    </row>
    <row r="183" spans="1:6" ht="12.75" customHeight="1" x14ac:dyDescent="0.2">
      <c r="A183" s="55">
        <v>3236</v>
      </c>
      <c r="B183" s="87" t="s">
        <v>407</v>
      </c>
      <c r="C183" s="52" t="s">
        <v>408</v>
      </c>
      <c r="D183" s="244">
        <v>660</v>
      </c>
      <c r="E183" s="244">
        <v>330</v>
      </c>
      <c r="F183" s="54">
        <f t="shared" si="31"/>
        <v>50</v>
      </c>
    </row>
    <row r="184" spans="1:6" ht="12.75" customHeight="1" x14ac:dyDescent="0.2">
      <c r="A184" s="55">
        <v>3237</v>
      </c>
      <c r="B184" s="87" t="s">
        <v>409</v>
      </c>
      <c r="C184" s="52" t="s">
        <v>410</v>
      </c>
      <c r="D184" s="244">
        <v>30449</v>
      </c>
      <c r="E184" s="244">
        <v>92765</v>
      </c>
      <c r="F184" s="54">
        <f t="shared" si="31"/>
        <v>304.65696738809157</v>
      </c>
    </row>
    <row r="185" spans="1:6" ht="12.75" customHeight="1" x14ac:dyDescent="0.2">
      <c r="A185" s="55">
        <v>3238</v>
      </c>
      <c r="B185" s="87" t="s">
        <v>411</v>
      </c>
      <c r="C185" s="52" t="s">
        <v>412</v>
      </c>
      <c r="D185" s="244">
        <v>32242</v>
      </c>
      <c r="E185" s="244">
        <v>33830.879999999997</v>
      </c>
      <c r="F185" s="54">
        <f t="shared" si="31"/>
        <v>104.92798213510328</v>
      </c>
    </row>
    <row r="186" spans="1:6" ht="12.75" customHeight="1" x14ac:dyDescent="0.2">
      <c r="A186" s="55">
        <v>3239</v>
      </c>
      <c r="B186" s="87" t="s">
        <v>413</v>
      </c>
      <c r="C186" s="52" t="s">
        <v>414</v>
      </c>
      <c r="D186" s="244">
        <v>15075</v>
      </c>
      <c r="E186" s="244">
        <v>9243.67</v>
      </c>
      <c r="F186" s="54">
        <f t="shared" si="31"/>
        <v>61.317877280265343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112812</v>
      </c>
      <c r="E188" s="53">
        <f t="shared" si="43"/>
        <v>180705.63</v>
      </c>
      <c r="F188" s="54">
        <f t="shared" si="31"/>
        <v>160.18298585256886</v>
      </c>
    </row>
    <row r="189" spans="1:6" ht="12.75" customHeight="1" x14ac:dyDescent="0.2">
      <c r="A189" s="55">
        <v>3291</v>
      </c>
      <c r="B189" s="234" t="s">
        <v>419</v>
      </c>
      <c r="C189" s="52" t="s">
        <v>420</v>
      </c>
      <c r="D189" s="244">
        <v>79788</v>
      </c>
      <c r="E189" s="244">
        <v>62.32</v>
      </c>
      <c r="F189" s="54">
        <f t="shared" si="31"/>
        <v>7.8106983506291666E-2</v>
      </c>
    </row>
    <row r="190" spans="1:6" ht="12.75" customHeight="1" x14ac:dyDescent="0.2">
      <c r="A190" s="55">
        <v>3292</v>
      </c>
      <c r="B190" s="87" t="s">
        <v>421</v>
      </c>
      <c r="C190" s="52" t="s">
        <v>422</v>
      </c>
      <c r="D190" s="244">
        <v>5039</v>
      </c>
      <c r="E190" s="244">
        <v>5593.94</v>
      </c>
      <c r="F190" s="54">
        <f t="shared" si="31"/>
        <v>111.01289938479857</v>
      </c>
    </row>
    <row r="191" spans="1:6" ht="12.75" customHeight="1" x14ac:dyDescent="0.2">
      <c r="A191" s="55">
        <v>3293</v>
      </c>
      <c r="B191" s="87" t="s">
        <v>423</v>
      </c>
      <c r="C191" s="52" t="s">
        <v>424</v>
      </c>
      <c r="D191" s="244">
        <v>5467</v>
      </c>
      <c r="E191" s="244">
        <v>6192.62</v>
      </c>
      <c r="F191" s="54">
        <f t="shared" si="31"/>
        <v>113.27272727272728</v>
      </c>
    </row>
    <row r="192" spans="1:6" ht="12.75" customHeight="1" x14ac:dyDescent="0.2">
      <c r="A192" s="55">
        <v>3294</v>
      </c>
      <c r="B192" s="87" t="s">
        <v>425</v>
      </c>
      <c r="C192" s="52" t="s">
        <v>426</v>
      </c>
      <c r="D192" s="244">
        <v>14000</v>
      </c>
      <c r="E192" s="244">
        <v>14000</v>
      </c>
      <c r="F192" s="54">
        <f t="shared" si="31"/>
        <v>100</v>
      </c>
    </row>
    <row r="193" spans="1:6" ht="12.75" customHeight="1" x14ac:dyDescent="0.2">
      <c r="A193" s="55">
        <v>3295</v>
      </c>
      <c r="B193" s="87" t="s">
        <v>427</v>
      </c>
      <c r="C193" s="52" t="s">
        <v>428</v>
      </c>
      <c r="D193" s="244">
        <v>1306</v>
      </c>
      <c r="E193" s="244">
        <v>1621.75</v>
      </c>
      <c r="F193" s="54">
        <f t="shared" si="31"/>
        <v>124.17687595712097</v>
      </c>
    </row>
    <row r="194" spans="1:6" ht="12.75" customHeight="1" x14ac:dyDescent="0.2">
      <c r="A194" s="55" t="s">
        <v>429</v>
      </c>
      <c r="B194" s="87" t="s">
        <v>430</v>
      </c>
      <c r="C194" s="52" t="s">
        <v>429</v>
      </c>
      <c r="D194" s="244">
        <v>3220</v>
      </c>
      <c r="E194" s="244"/>
      <c r="F194" s="54">
        <f t="shared" si="31"/>
        <v>0</v>
      </c>
    </row>
    <row r="195" spans="1:6" ht="12.75" customHeight="1" x14ac:dyDescent="0.2">
      <c r="A195" s="55">
        <v>3299</v>
      </c>
      <c r="B195" s="87" t="s">
        <v>431</v>
      </c>
      <c r="C195" s="52" t="s">
        <v>432</v>
      </c>
      <c r="D195" s="244">
        <v>3992</v>
      </c>
      <c r="E195" s="244">
        <v>153235</v>
      </c>
      <c r="F195" s="54">
        <f t="shared" si="31"/>
        <v>3838.5521042084169</v>
      </c>
    </row>
    <row r="196" spans="1:6" ht="12.75" customHeight="1" x14ac:dyDescent="0.2">
      <c r="A196" s="55">
        <v>34</v>
      </c>
      <c r="B196" s="234" t="s">
        <v>433</v>
      </c>
      <c r="C196" s="52" t="s">
        <v>434</v>
      </c>
      <c r="D196" s="53">
        <f t="shared" ref="D196:E196" si="44">D197+D202+D210</f>
        <v>129945</v>
      </c>
      <c r="E196" s="53">
        <f t="shared" si="44"/>
        <v>43598.86</v>
      </c>
      <c r="F196" s="54">
        <f t="shared" si="31"/>
        <v>33.551779599061142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25498</v>
      </c>
      <c r="E202" s="53">
        <f t="shared" si="46"/>
        <v>21195.67</v>
      </c>
      <c r="F202" s="54">
        <f t="shared" si="31"/>
        <v>83.126794258373195</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25498</v>
      </c>
      <c r="E205" s="244">
        <v>21195.67</v>
      </c>
      <c r="F205" s="54">
        <f t="shared" si="31"/>
        <v>83.126794258373195</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104447</v>
      </c>
      <c r="E210" s="53">
        <f t="shared" si="47"/>
        <v>22403.190000000002</v>
      </c>
      <c r="F210" s="54">
        <f t="shared" si="31"/>
        <v>21.449337941731216</v>
      </c>
    </row>
    <row r="211" spans="1:6" ht="12.75" customHeight="1" x14ac:dyDescent="0.2">
      <c r="A211" s="55">
        <v>3431</v>
      </c>
      <c r="B211" s="234" t="s">
        <v>463</v>
      </c>
      <c r="C211" s="52" t="s">
        <v>464</v>
      </c>
      <c r="D211" s="244">
        <v>13032</v>
      </c>
      <c r="E211" s="244">
        <v>12595.48</v>
      </c>
      <c r="F211" s="54">
        <f t="shared" si="31"/>
        <v>96.650399017802329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83397</v>
      </c>
      <c r="E213" s="244">
        <v>53.94</v>
      </c>
      <c r="F213" s="54">
        <f t="shared" si="31"/>
        <v>6.4678585560631677E-2</v>
      </c>
    </row>
    <row r="214" spans="1:6" ht="12.75" customHeight="1" x14ac:dyDescent="0.2">
      <c r="A214" s="55">
        <v>3434</v>
      </c>
      <c r="B214" s="87" t="s">
        <v>469</v>
      </c>
      <c r="C214" s="52" t="s">
        <v>470</v>
      </c>
      <c r="D214" s="244">
        <v>8018</v>
      </c>
      <c r="E214" s="244">
        <v>9753.77</v>
      </c>
      <c r="F214" s="54">
        <f t="shared" si="31"/>
        <v>121.64841606385633</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6060</v>
      </c>
      <c r="E224" s="53">
        <f t="shared" si="51"/>
        <v>20000</v>
      </c>
      <c r="F224" s="54">
        <f t="shared" ref="F224:F235" si="52">IF(D224&lt;&gt;0,IF(E224/D224&gt;=100,"&gt;&gt;100",E224/D224*100),"-")</f>
        <v>330.03300330033005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6060</v>
      </c>
      <c r="E231" s="53">
        <f t="shared" si="55"/>
        <v>20000</v>
      </c>
      <c r="F231" s="54">
        <f t="shared" si="52"/>
        <v>330.03300330033005</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6060</v>
      </c>
      <c r="E233" s="244">
        <v>20000</v>
      </c>
      <c r="F233" s="54">
        <f t="shared" si="52"/>
        <v>330.03300330033005</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135957</v>
      </c>
      <c r="E252" s="53">
        <f t="shared" si="63"/>
        <v>159081</v>
      </c>
      <c r="F252" s="54">
        <f t="shared" ref="F252:F258" si="64">IF(D252&lt;&gt;0,IF(E252/D252&gt;=100,"&gt;&gt;100",E252/D252*100),"-")</f>
        <v>117.00831880668152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135957</v>
      </c>
      <c r="E259" s="53">
        <f t="shared" si="66"/>
        <v>159081</v>
      </c>
      <c r="F259" s="54">
        <f t="shared" ref="F259:F262" si="67">IF(D259&lt;&gt;0,IF(E259/D259&gt;=100,"&gt;&gt;100",E259/D259*100),"-")</f>
        <v>117.00831880668152</v>
      </c>
    </row>
    <row r="260" spans="1:6" ht="12.75" customHeight="1" x14ac:dyDescent="0.2">
      <c r="A260" s="55">
        <v>3721</v>
      </c>
      <c r="B260" s="87" t="s">
        <v>557</v>
      </c>
      <c r="C260" s="52" t="s">
        <v>558</v>
      </c>
      <c r="D260" s="244">
        <v>85920</v>
      </c>
      <c r="E260" s="244">
        <v>132617.60000000001</v>
      </c>
      <c r="F260" s="54">
        <f t="shared" si="67"/>
        <v>154.35009310986965</v>
      </c>
    </row>
    <row r="261" spans="1:6" ht="12.75" customHeight="1" x14ac:dyDescent="0.2">
      <c r="A261" s="55">
        <v>3722</v>
      </c>
      <c r="B261" s="87" t="s">
        <v>559</v>
      </c>
      <c r="C261" s="52" t="s">
        <v>560</v>
      </c>
      <c r="D261" s="244">
        <v>50037</v>
      </c>
      <c r="E261" s="244">
        <v>26463.4</v>
      </c>
      <c r="F261" s="54">
        <f t="shared" si="67"/>
        <v>52.887663129284334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79627</v>
      </c>
      <c r="E263" s="53">
        <f t="shared" si="68"/>
        <v>71380</v>
      </c>
      <c r="F263" s="54">
        <f t="shared" ref="F263:F267" si="69">IF(D263&lt;&gt;0,IF(E263/D263&gt;=100,"&gt;&gt;100",E263/D263*100),"-")</f>
        <v>89.642960302409989</v>
      </c>
    </row>
    <row r="264" spans="1:6" ht="12.75" customHeight="1" x14ac:dyDescent="0.2">
      <c r="A264" s="55">
        <v>381</v>
      </c>
      <c r="B264" s="87" t="s">
        <v>565</v>
      </c>
      <c r="C264" s="52" t="s">
        <v>566</v>
      </c>
      <c r="D264" s="53">
        <f t="shared" ref="D264:E264" si="70">SUM(D265:D267)</f>
        <v>61121</v>
      </c>
      <c r="E264" s="53">
        <f t="shared" si="70"/>
        <v>57450</v>
      </c>
      <c r="F264" s="54">
        <f t="shared" si="69"/>
        <v>93.993880990167042</v>
      </c>
    </row>
    <row r="265" spans="1:6" ht="12.75" customHeight="1" x14ac:dyDescent="0.2">
      <c r="A265" s="55">
        <v>3811</v>
      </c>
      <c r="B265" s="87" t="s">
        <v>567</v>
      </c>
      <c r="C265" s="52" t="s">
        <v>568</v>
      </c>
      <c r="D265" s="244">
        <v>61121</v>
      </c>
      <c r="E265" s="244">
        <v>57450</v>
      </c>
      <c r="F265" s="54">
        <f t="shared" si="69"/>
        <v>93.993880990167042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10900</v>
      </c>
      <c r="E268" s="53">
        <f t="shared" si="71"/>
        <v>5000</v>
      </c>
      <c r="F268" s="54">
        <f t="shared" ref="F268:F272" si="72">IF(D268&lt;&gt;0,IF(E268/D268&gt;=100,"&gt;&gt;100",E268/D268*100),"-")</f>
        <v>45.871559633027523</v>
      </c>
    </row>
    <row r="269" spans="1:6" ht="12.75" customHeight="1" x14ac:dyDescent="0.2">
      <c r="A269" s="55">
        <v>3821</v>
      </c>
      <c r="B269" s="87" t="s">
        <v>575</v>
      </c>
      <c r="C269" s="52" t="s">
        <v>576</v>
      </c>
      <c r="D269" s="244">
        <v>10900</v>
      </c>
      <c r="E269" s="244">
        <v>5000</v>
      </c>
      <c r="F269" s="54">
        <f t="shared" si="72"/>
        <v>45.871559633027523</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5982</v>
      </c>
      <c r="E273" s="53">
        <f t="shared" si="73"/>
        <v>8930</v>
      </c>
      <c r="F273" s="54">
        <f t="shared" ref="F273:F284" si="74">IF(D273&lt;&gt;0,IF(E273/D273&gt;=100,"&gt;&gt;100",E273/D273*100),"-")</f>
        <v>149.28117686392511</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5982</v>
      </c>
      <c r="E278" s="244">
        <v>8930</v>
      </c>
      <c r="F278" s="54">
        <f t="shared" si="74"/>
        <v>149.28117686392511</v>
      </c>
    </row>
    <row r="279" spans="1:6" ht="12.75" customHeight="1" x14ac:dyDescent="0.2">
      <c r="A279" s="55">
        <v>386</v>
      </c>
      <c r="B279" s="88" t="s">
        <v>594</v>
      </c>
      <c r="C279" s="52" t="s">
        <v>595</v>
      </c>
      <c r="D279" s="53">
        <f t="shared" ref="D279:E279" si="75">SUM(D280:D284)</f>
        <v>1624</v>
      </c>
      <c r="E279" s="53">
        <f t="shared" si="75"/>
        <v>0</v>
      </c>
      <c r="F279" s="54">
        <f t="shared" si="74"/>
        <v>0</v>
      </c>
    </row>
    <row r="280" spans="1:6" ht="24" x14ac:dyDescent="0.2">
      <c r="A280" s="55">
        <v>3861</v>
      </c>
      <c r="B280" s="87" t="s">
        <v>596</v>
      </c>
      <c r="C280" s="52" t="s">
        <v>597</v>
      </c>
      <c r="D280" s="244">
        <v>1624</v>
      </c>
      <c r="E280" s="244"/>
      <c r="F280" s="54">
        <f t="shared" si="74"/>
        <v>0</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1923676</v>
      </c>
      <c r="E289" s="53">
        <f t="shared" si="79"/>
        <v>1729178.57</v>
      </c>
      <c r="F289" s="54">
        <f t="shared" si="76"/>
        <v>89.889283330456905</v>
      </c>
    </row>
    <row r="290" spans="1:6" ht="12.75" customHeight="1" x14ac:dyDescent="0.2">
      <c r="A290" s="55" t="s">
        <v>606</v>
      </c>
      <c r="B290" s="87" t="s">
        <v>617</v>
      </c>
      <c r="C290" s="52" t="s">
        <v>618</v>
      </c>
      <c r="D290" s="53">
        <f>IF(D6&gt;=D289,D6-D289,0)</f>
        <v>946738</v>
      </c>
      <c r="E290" s="53">
        <f>IF(E6&gt;=E289,E6-E289,0)</f>
        <v>917771.84000000008</v>
      </c>
      <c r="F290" s="54">
        <f t="shared" si="76"/>
        <v>96.940424911643987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2050778</v>
      </c>
      <c r="E292" s="244">
        <v>2217421.7000000002</v>
      </c>
      <c r="F292" s="54">
        <f t="shared" si="76"/>
        <v>108.12587710615192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219796</v>
      </c>
      <c r="E294" s="244">
        <v>143777.87</v>
      </c>
      <c r="F294" s="54">
        <f t="shared" si="76"/>
        <v>65.414234107991049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1167448</v>
      </c>
      <c r="E350" s="53">
        <f t="shared" si="95"/>
        <v>883633.28</v>
      </c>
      <c r="F350" s="54">
        <f t="shared" si="81"/>
        <v>75.689305219590082</v>
      </c>
    </row>
    <row r="351" spans="1:6" ht="12.75" customHeight="1" x14ac:dyDescent="0.2">
      <c r="A351" s="55">
        <v>41</v>
      </c>
      <c r="B351" s="87" t="s">
        <v>738</v>
      </c>
      <c r="C351" s="52" t="s">
        <v>739</v>
      </c>
      <c r="D351" s="53">
        <f t="shared" ref="D351:E351" si="96">D352+D356</f>
        <v>0</v>
      </c>
      <c r="E351" s="53">
        <f t="shared" si="96"/>
        <v>5625</v>
      </c>
      <c r="F351" s="54" t="str">
        <f t="shared" si="81"/>
        <v>-</v>
      </c>
    </row>
    <row r="352" spans="1:6" ht="12.75" customHeight="1" x14ac:dyDescent="0.2">
      <c r="A352" s="55">
        <v>411</v>
      </c>
      <c r="B352" s="87" t="s">
        <v>740</v>
      </c>
      <c r="C352" s="52" t="s">
        <v>741</v>
      </c>
      <c r="D352" s="53">
        <f t="shared" ref="D352:E352" si="97">SUM(D353:D355)</f>
        <v>0</v>
      </c>
      <c r="E352" s="53">
        <f t="shared" si="97"/>
        <v>5625</v>
      </c>
      <c r="F352" s="54" t="str">
        <f t="shared" si="81"/>
        <v>-</v>
      </c>
    </row>
    <row r="353" spans="1:6" ht="12.75" customHeight="1" x14ac:dyDescent="0.2">
      <c r="A353" s="55">
        <v>4111</v>
      </c>
      <c r="B353" s="87" t="s">
        <v>638</v>
      </c>
      <c r="C353" s="52" t="s">
        <v>742</v>
      </c>
      <c r="D353" s="244"/>
      <c r="E353" s="244">
        <v>5625</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1087051</v>
      </c>
      <c r="E363" s="53">
        <f t="shared" si="99"/>
        <v>870920.78</v>
      </c>
      <c r="F363" s="54">
        <f t="shared" si="81"/>
        <v>80.117747925350329</v>
      </c>
    </row>
    <row r="364" spans="1:6" ht="12.75" customHeight="1" x14ac:dyDescent="0.2">
      <c r="A364" s="55">
        <v>421</v>
      </c>
      <c r="B364" s="87" t="s">
        <v>756</v>
      </c>
      <c r="C364" s="52" t="s">
        <v>757</v>
      </c>
      <c r="D364" s="53">
        <f t="shared" ref="D364:E364" si="100">SUM(D365:D368)</f>
        <v>784488</v>
      </c>
      <c r="E364" s="53">
        <f t="shared" si="100"/>
        <v>744478.28</v>
      </c>
      <c r="F364" s="54">
        <f t="shared" si="81"/>
        <v>94.899893943565743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784488</v>
      </c>
      <c r="E367" s="244">
        <v>151085.68</v>
      </c>
      <c r="F367" s="54">
        <f t="shared" si="81"/>
        <v>19.259144818021433</v>
      </c>
    </row>
    <row r="368" spans="1:6" ht="12.75" customHeight="1" x14ac:dyDescent="0.2">
      <c r="A368" s="55">
        <v>4214</v>
      </c>
      <c r="B368" s="87" t="s">
        <v>668</v>
      </c>
      <c r="C368" s="52" t="s">
        <v>761</v>
      </c>
      <c r="D368" s="244"/>
      <c r="E368" s="244">
        <v>593392.6</v>
      </c>
      <c r="F368" s="54" t="str">
        <f t="shared" si="81"/>
        <v>-</v>
      </c>
    </row>
    <row r="369" spans="1:6" ht="12.75" customHeight="1" x14ac:dyDescent="0.2">
      <c r="A369" s="55">
        <v>422</v>
      </c>
      <c r="B369" s="87" t="s">
        <v>762</v>
      </c>
      <c r="C369" s="52" t="s">
        <v>763</v>
      </c>
      <c r="D369" s="53">
        <f t="shared" ref="D369:E369" si="101">SUM(D370:D377)</f>
        <v>184038</v>
      </c>
      <c r="E369" s="53">
        <f t="shared" si="101"/>
        <v>10625</v>
      </c>
      <c r="F369" s="54">
        <f t="shared" si="81"/>
        <v>5.7732642171725406</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v>5288</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10625</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178750</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118525</v>
      </c>
      <c r="E391" s="53">
        <f t="shared" si="105"/>
        <v>115817.5</v>
      </c>
      <c r="F391" s="54">
        <f t="shared" si="81"/>
        <v>97.715671799198475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19380</v>
      </c>
      <c r="F393" s="54" t="str">
        <f t="shared" si="81"/>
        <v>-</v>
      </c>
    </row>
    <row r="394" spans="1:6" ht="12.75" customHeight="1" x14ac:dyDescent="0.2">
      <c r="A394" s="55">
        <v>4263</v>
      </c>
      <c r="B394" s="87" t="s">
        <v>720</v>
      </c>
      <c r="C394" s="52" t="s">
        <v>795</v>
      </c>
      <c r="D394" s="244"/>
      <c r="E394" s="244">
        <v>12500</v>
      </c>
      <c r="F394" s="54" t="str">
        <f t="shared" si="81"/>
        <v>-</v>
      </c>
    </row>
    <row r="395" spans="1:6" ht="12.75" customHeight="1" x14ac:dyDescent="0.2">
      <c r="A395" s="55">
        <v>4264</v>
      </c>
      <c r="B395" s="87" t="s">
        <v>722</v>
      </c>
      <c r="C395" s="52" t="s">
        <v>796</v>
      </c>
      <c r="D395" s="244">
        <v>118525</v>
      </c>
      <c r="E395" s="244">
        <v>83937.5</v>
      </c>
      <c r="F395" s="54">
        <f t="shared" si="81"/>
        <v>70.818392744146806</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80397</v>
      </c>
      <c r="E402" s="53">
        <f t="shared" si="109"/>
        <v>7087.5</v>
      </c>
      <c r="F402" s="54">
        <f t="shared" si="81"/>
        <v>8.8156274487854027</v>
      </c>
    </row>
    <row r="403" spans="1:6" ht="12.75" customHeight="1" x14ac:dyDescent="0.2">
      <c r="A403" s="55">
        <v>451</v>
      </c>
      <c r="B403" s="87" t="s">
        <v>809</v>
      </c>
      <c r="C403" s="52" t="s">
        <v>810</v>
      </c>
      <c r="D403" s="244">
        <v>20297</v>
      </c>
      <c r="E403" s="244">
        <v>7087.5</v>
      </c>
      <c r="F403" s="54">
        <f t="shared" si="81"/>
        <v>34.918953539932005</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60100</v>
      </c>
      <c r="E406" s="244"/>
      <c r="F406" s="54">
        <f t="shared" si="81"/>
        <v>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1167448</v>
      </c>
      <c r="E408" s="53">
        <f t="shared" si="111"/>
        <v>883633.28</v>
      </c>
      <c r="F408" s="54">
        <f t="shared" si="81"/>
        <v>75.689305219590082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4536345</v>
      </c>
      <c r="E410" s="244">
        <v>4923700.1500000004</v>
      </c>
      <c r="F410" s="54">
        <f t="shared" si="81"/>
        <v>108.53892616192111</v>
      </c>
    </row>
    <row r="411" spans="1:6" ht="12.75" customHeight="1" x14ac:dyDescent="0.2">
      <c r="A411" s="55">
        <v>97</v>
      </c>
      <c r="B411" s="87" t="s">
        <v>825</v>
      </c>
      <c r="C411" s="52" t="s">
        <v>826</v>
      </c>
      <c r="D411" s="244"/>
      <c r="E411" s="244">
        <v>2862</v>
      </c>
      <c r="F411" s="54" t="str">
        <f t="shared" si="81"/>
        <v>-</v>
      </c>
    </row>
    <row r="412" spans="1:6" ht="12.75" customHeight="1" x14ac:dyDescent="0.2">
      <c r="A412" s="55" t="s">
        <v>606</v>
      </c>
      <c r="B412" s="87" t="s">
        <v>827</v>
      </c>
      <c r="C412" s="52" t="s">
        <v>828</v>
      </c>
      <c r="D412" s="53">
        <f>D6+D298</f>
        <v>2870414</v>
      </c>
      <c r="E412" s="53">
        <f>E6+E298</f>
        <v>2646950.41</v>
      </c>
      <c r="F412" s="54">
        <f t="shared" si="81"/>
        <v>92.214935197501134</v>
      </c>
    </row>
    <row r="413" spans="1:6" ht="12.75" customHeight="1" x14ac:dyDescent="0.2">
      <c r="A413" s="55" t="s">
        <v>606</v>
      </c>
      <c r="B413" s="87" t="s">
        <v>829</v>
      </c>
      <c r="C413" s="52" t="s">
        <v>830</v>
      </c>
      <c r="D413" s="53">
        <f t="shared" ref="D413:E413" si="112">D289+D350</f>
        <v>3091124</v>
      </c>
      <c r="E413" s="53">
        <f t="shared" si="112"/>
        <v>2612811.85</v>
      </c>
      <c r="F413" s="54">
        <f t="shared" si="81"/>
        <v>84.526271026332168</v>
      </c>
    </row>
    <row r="414" spans="1:6" ht="12.75" customHeight="1" x14ac:dyDescent="0.2">
      <c r="A414" s="55" t="s">
        <v>606</v>
      </c>
      <c r="B414" s="87" t="s">
        <v>831</v>
      </c>
      <c r="C414" s="52" t="s">
        <v>832</v>
      </c>
      <c r="D414" s="53">
        <f t="shared" ref="D414:E414" si="113">IF(D412&gt;=D413,D412-D413,0)</f>
        <v>0</v>
      </c>
      <c r="E414" s="53">
        <f t="shared" si="113"/>
        <v>34138.560000000056</v>
      </c>
      <c r="F414" s="54" t="str">
        <f t="shared" si="81"/>
        <v>-</v>
      </c>
    </row>
    <row r="415" spans="1:6" ht="12.75" customHeight="1" x14ac:dyDescent="0.2">
      <c r="A415" s="55" t="s">
        <v>606</v>
      </c>
      <c r="B415" s="87" t="s">
        <v>833</v>
      </c>
      <c r="C415" s="52" t="s">
        <v>834</v>
      </c>
      <c r="D415" s="53">
        <f t="shared" ref="D415:E415" si="114">IF(D413&gt;=D412,D413-D412,0)</f>
        <v>220710</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2485567</v>
      </c>
      <c r="E417" s="53">
        <f t="shared" si="116"/>
        <v>2706278.45</v>
      </c>
      <c r="F417" s="54">
        <f t="shared" si="81"/>
        <v>108.87972241343726</v>
      </c>
    </row>
    <row r="418" spans="1:6" ht="12.75" customHeight="1" x14ac:dyDescent="0.2">
      <c r="A418" s="57" t="s">
        <v>840</v>
      </c>
      <c r="B418" s="235" t="s">
        <v>841</v>
      </c>
      <c r="C418" s="58" t="s">
        <v>842</v>
      </c>
      <c r="D418" s="64">
        <f t="shared" ref="D418:E418" si="117">D294+D411</f>
        <v>219796</v>
      </c>
      <c r="E418" s="64">
        <f t="shared" si="117"/>
        <v>146639.87</v>
      </c>
      <c r="F418" s="59">
        <f t="shared" si="81"/>
        <v>66.716350616025764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130058</v>
      </c>
      <c r="E420" s="53">
        <f t="shared" si="118"/>
        <v>584133.5</v>
      </c>
      <c r="F420" s="54">
        <f t="shared" ref="F420:F647" si="119">IF(D420&lt;&gt;0,IF(E420/D420&gt;=100,"&gt;&gt;100",E420/D420*100),"-")</f>
        <v>449.13307908779154</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130058</v>
      </c>
      <c r="E484" s="53">
        <f t="shared" si="137"/>
        <v>584133.5</v>
      </c>
      <c r="F484" s="54">
        <f t="shared" si="119"/>
        <v>449.13307908779154</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472959.18</v>
      </c>
      <c r="F495" s="54" t="str">
        <f t="shared" si="119"/>
        <v>-</v>
      </c>
    </row>
    <row r="496" spans="1:6" ht="12.75" customHeight="1" x14ac:dyDescent="0.2">
      <c r="A496" s="55">
        <v>8443</v>
      </c>
      <c r="B496" s="87" t="s">
        <v>996</v>
      </c>
      <c r="C496" s="52" t="s">
        <v>997</v>
      </c>
      <c r="D496" s="244"/>
      <c r="E496" s="244">
        <v>472959.18</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130058</v>
      </c>
      <c r="E507" s="53">
        <f t="shared" si="142"/>
        <v>111174.32</v>
      </c>
      <c r="F507" s="54">
        <f t="shared" si="119"/>
        <v>85.480570207138356</v>
      </c>
    </row>
    <row r="508" spans="1:6" ht="12.75" customHeight="1" x14ac:dyDescent="0.2">
      <c r="A508" s="55">
        <v>8471</v>
      </c>
      <c r="B508" s="87" t="s">
        <v>1020</v>
      </c>
      <c r="C508" s="52" t="s">
        <v>1021</v>
      </c>
      <c r="D508" s="244">
        <v>130058</v>
      </c>
      <c r="E508" s="244">
        <v>111174.32</v>
      </c>
      <c r="F508" s="54">
        <f t="shared" si="119"/>
        <v>85.480570207138356</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116532</v>
      </c>
      <c r="E528" s="53">
        <f t="shared" si="148"/>
        <v>246639.97999999998</v>
      </c>
      <c r="F528" s="54">
        <f t="shared" si="119"/>
        <v>211.65000171626676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116532</v>
      </c>
      <c r="E593" s="53">
        <f t="shared" si="167"/>
        <v>246639.97999999998</v>
      </c>
      <c r="F593" s="54">
        <f t="shared" si="119"/>
        <v>211.65000171626676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116532</v>
      </c>
      <c r="E605" s="53">
        <f t="shared" si="171"/>
        <v>116581.62</v>
      </c>
      <c r="F605" s="54">
        <f t="shared" si="119"/>
        <v>100.04258057872515</v>
      </c>
    </row>
    <row r="606" spans="1:6" ht="24" x14ac:dyDescent="0.2">
      <c r="A606" s="55">
        <v>5443</v>
      </c>
      <c r="B606" s="87" t="s">
        <v>1207</v>
      </c>
      <c r="C606" s="52" t="s">
        <v>1208</v>
      </c>
      <c r="D606" s="244">
        <v>116532</v>
      </c>
      <c r="E606" s="244">
        <v>116581.62</v>
      </c>
      <c r="F606" s="54">
        <f t="shared" si="119"/>
        <v>100.04258057872515</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130058.36</v>
      </c>
      <c r="F617" s="54" t="str">
        <f t="shared" si="119"/>
        <v>-</v>
      </c>
    </row>
    <row r="618" spans="1:6" ht="12.75" customHeight="1" x14ac:dyDescent="0.2">
      <c r="A618" s="55">
        <v>5471</v>
      </c>
      <c r="B618" s="87" t="s">
        <v>1231</v>
      </c>
      <c r="C618" s="52" t="s">
        <v>1232</v>
      </c>
      <c r="D618" s="244"/>
      <c r="E618" s="244">
        <v>130058.36</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13526</v>
      </c>
      <c r="E635" s="53">
        <f t="shared" si="178"/>
        <v>337493.52</v>
      </c>
      <c r="F635" s="54">
        <f t="shared" si="119"/>
        <v>2495.1465326038742</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654495</v>
      </c>
      <c r="E637" s="244">
        <v>668021.81000000006</v>
      </c>
      <c r="F637" s="54">
        <f t="shared" si="119"/>
        <v>102.06675528460876</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3000472</v>
      </c>
      <c r="E639" s="53">
        <f t="shared" si="180"/>
        <v>3231083.91</v>
      </c>
      <c r="F639" s="54">
        <f t="shared" si="119"/>
        <v>107.68585442557037</v>
      </c>
    </row>
    <row r="640" spans="1:6" ht="12.75" customHeight="1" x14ac:dyDescent="0.2">
      <c r="A640" s="55" t="s">
        <v>606</v>
      </c>
      <c r="B640" s="87" t="s">
        <v>1275</v>
      </c>
      <c r="C640" s="52" t="s">
        <v>1276</v>
      </c>
      <c r="D640" s="53">
        <f t="shared" ref="D640:E640" si="181">D413+D528</f>
        <v>3207656</v>
      </c>
      <c r="E640" s="53">
        <f t="shared" si="181"/>
        <v>2859451.83</v>
      </c>
      <c r="F640" s="54">
        <f t="shared" si="119"/>
        <v>89.14459125292737</v>
      </c>
    </row>
    <row r="641" spans="1:6" ht="12.75" customHeight="1" x14ac:dyDescent="0.2">
      <c r="A641" s="55" t="s">
        <v>606</v>
      </c>
      <c r="B641" s="87" t="s">
        <v>1277</v>
      </c>
      <c r="C641" s="52" t="s">
        <v>1278</v>
      </c>
      <c r="D641" s="53">
        <f t="shared" ref="D641:E641" si="182">IF(D639&gt;=D640,D639-D640,0)</f>
        <v>0</v>
      </c>
      <c r="E641" s="53">
        <f t="shared" si="182"/>
        <v>371632.08000000007</v>
      </c>
      <c r="F641" s="54" t="str">
        <f t="shared" si="119"/>
        <v>-</v>
      </c>
    </row>
    <row r="642" spans="1:6" ht="12.75" customHeight="1" x14ac:dyDescent="0.2">
      <c r="A642" s="55" t="s">
        <v>606</v>
      </c>
      <c r="B642" s="87" t="s">
        <v>1279</v>
      </c>
      <c r="C642" s="52" t="s">
        <v>1280</v>
      </c>
      <c r="D642" s="53">
        <f t="shared" ref="D642:E642" si="183">IF(D640&gt;=D639,D640-D639,0)</f>
        <v>207184</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1831072</v>
      </c>
      <c r="E644" s="53">
        <f t="shared" si="185"/>
        <v>2038256.6400000001</v>
      </c>
      <c r="F644" s="54">
        <f t="shared" si="119"/>
        <v>111.31493682389333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2038256</v>
      </c>
      <c r="E646" s="53">
        <f t="shared" si="187"/>
        <v>1666624.56</v>
      </c>
      <c r="F646" s="54">
        <f t="shared" si="119"/>
        <v>81.767185279964835</v>
      </c>
    </row>
    <row r="647" spans="1:6" ht="24" x14ac:dyDescent="0.2">
      <c r="A647" s="57" t="s">
        <v>1289</v>
      </c>
      <c r="B647" s="235" t="s">
        <v>1290</v>
      </c>
      <c r="C647" s="58" t="s">
        <v>1289</v>
      </c>
      <c r="D647" s="245">
        <v>588</v>
      </c>
      <c r="E647" s="245">
        <v>7.16</v>
      </c>
      <c r="F647" s="59">
        <f t="shared" si="119"/>
        <v>1.217687074829932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56491</v>
      </c>
      <c r="E649" s="244">
        <v>1232.1199999999999</v>
      </c>
      <c r="F649" s="54">
        <f t="shared" ref="F649:F724" si="188">IF(D649&lt;&gt;0,IF(E649/D649&gt;=100,"&gt;&gt;100",E649/D649*100),"-")</f>
        <v>2.1810907932236989</v>
      </c>
    </row>
    <row r="650" spans="1:6" ht="12.75" customHeight="1" x14ac:dyDescent="0.2">
      <c r="A650" s="55" t="s">
        <v>1294</v>
      </c>
      <c r="B650" s="87" t="s">
        <v>1295</v>
      </c>
      <c r="C650" s="52" t="s">
        <v>1294</v>
      </c>
      <c r="D650" s="244">
        <v>3622935</v>
      </c>
      <c r="E650" s="244">
        <v>3539996.61</v>
      </c>
      <c r="F650" s="54">
        <f t="shared" si="188"/>
        <v>97.710740325178335</v>
      </c>
    </row>
    <row r="651" spans="1:6" ht="12.75" customHeight="1" x14ac:dyDescent="0.2">
      <c r="A651" s="55" t="s">
        <v>1296</v>
      </c>
      <c r="B651" s="87" t="s">
        <v>1297</v>
      </c>
      <c r="C651" s="52" t="s">
        <v>1296</v>
      </c>
      <c r="D651" s="244">
        <v>3678194</v>
      </c>
      <c r="E651" s="244">
        <v>3541190.57</v>
      </c>
      <c r="F651" s="54">
        <f t="shared" si="188"/>
        <v>96.275252746320604</v>
      </c>
    </row>
    <row r="652" spans="1:6" ht="24" x14ac:dyDescent="0.2">
      <c r="A652" s="55">
        <v>11</v>
      </c>
      <c r="B652" s="87" t="s">
        <v>1298</v>
      </c>
      <c r="C652" s="52" t="s">
        <v>1299</v>
      </c>
      <c r="D652" s="53">
        <f t="shared" ref="D652:E652" si="189">+D649+D650-D651</f>
        <v>1232</v>
      </c>
      <c r="E652" s="53">
        <f t="shared" si="189"/>
        <v>38.160000000149012</v>
      </c>
      <c r="F652" s="54">
        <f t="shared" si="188"/>
        <v>3.0974025974146926</v>
      </c>
    </row>
    <row r="653" spans="1:6" ht="24" x14ac:dyDescent="0.2">
      <c r="A653" s="55" t="s">
        <v>606</v>
      </c>
      <c r="B653" s="87" t="s">
        <v>1300</v>
      </c>
      <c r="C653" s="52" t="s">
        <v>1301</v>
      </c>
      <c r="D653" s="264">
        <v>10</v>
      </c>
      <c r="E653" s="264">
        <v>6</v>
      </c>
      <c r="F653" s="54">
        <f t="shared" si="188"/>
        <v>60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10</v>
      </c>
      <c r="E655" s="264">
        <v>6</v>
      </c>
      <c r="F655" s="54">
        <f t="shared" si="188"/>
        <v>60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6509</v>
      </c>
      <c r="E658" s="244">
        <v>4891.05</v>
      </c>
      <c r="F658" s="54">
        <f t="shared" si="188"/>
        <v>75.142879090490084</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1069042</v>
      </c>
      <c r="E661" s="244">
        <v>1143474.74</v>
      </c>
      <c r="F661" s="54">
        <f t="shared" si="188"/>
        <v>106.96256461392537</v>
      </c>
    </row>
    <row r="662" spans="1:6" ht="12.75" customHeight="1" x14ac:dyDescent="0.2">
      <c r="A662" s="55">
        <v>63312</v>
      </c>
      <c r="B662" s="87" t="s">
        <v>1319</v>
      </c>
      <c r="C662" s="52" t="s">
        <v>1320</v>
      </c>
      <c r="D662" s="244">
        <v>180000</v>
      </c>
      <c r="E662" s="244">
        <v>248138.96</v>
      </c>
      <c r="F662" s="54">
        <f t="shared" si="188"/>
        <v>137.85497777777778</v>
      </c>
    </row>
    <row r="663" spans="1:6" ht="12.75" customHeight="1" x14ac:dyDescent="0.2">
      <c r="A663" s="55">
        <v>63313</v>
      </c>
      <c r="B663" s="87" t="s">
        <v>1321</v>
      </c>
      <c r="C663" s="52" t="s">
        <v>1322</v>
      </c>
      <c r="D663" s="244">
        <v>150000</v>
      </c>
      <c r="E663" s="244"/>
      <c r="F663" s="54">
        <f t="shared" si="188"/>
        <v>0</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300000</v>
      </c>
      <c r="E665" s="244">
        <v>59697.75</v>
      </c>
      <c r="F665" s="54">
        <f t="shared" si="188"/>
        <v>19.899249999999999</v>
      </c>
    </row>
    <row r="666" spans="1:6" ht="12.75" customHeight="1" x14ac:dyDescent="0.2">
      <c r="A666" s="55">
        <v>63322</v>
      </c>
      <c r="B666" s="87" t="s">
        <v>1327</v>
      </c>
      <c r="C666" s="52" t="s">
        <v>1328</v>
      </c>
      <c r="D666" s="244">
        <v>300000</v>
      </c>
      <c r="E666" s="244">
        <v>110000</v>
      </c>
      <c r="F666" s="54">
        <f t="shared" si="188"/>
        <v>36.666666666666664</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180094</v>
      </c>
      <c r="E698" s="244">
        <v>273021.78000000003</v>
      </c>
      <c r="F698" s="54">
        <f t="shared" si="188"/>
        <v>151.59959798771754</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73771</v>
      </c>
      <c r="E710" s="244">
        <v>50630</v>
      </c>
      <c r="F710" s="54">
        <f t="shared" si="188"/>
        <v>68.631304984343444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38625</v>
      </c>
      <c r="E718" s="244">
        <v>48391.54</v>
      </c>
      <c r="F718" s="54">
        <f t="shared" si="188"/>
        <v>125.28554045307443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660</v>
      </c>
      <c r="E720" s="244">
        <v>330</v>
      </c>
      <c r="F720" s="54">
        <f t="shared" si="188"/>
        <v>50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v>12095.64</v>
      </c>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17609</v>
      </c>
      <c r="E725" s="244">
        <v>62.32</v>
      </c>
      <c r="F725" s="54">
        <f t="shared" ref="F725:F979" si="190">IF(D725&lt;&gt;0,IF(E725/D725&gt;=100,"&gt;&gt;100",E725/D725*100),"-")</f>
        <v>0.35390993242092111</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25498</v>
      </c>
      <c r="E742" s="244">
        <v>21195.67</v>
      </c>
      <c r="F742" s="54">
        <f t="shared" si="190"/>
        <v>83.126794258373195</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v>20000</v>
      </c>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6060</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55320</v>
      </c>
      <c r="E816" s="244">
        <v>89417.600000000006</v>
      </c>
      <c r="F816" s="54">
        <f t="shared" si="190"/>
        <v>161.63702096890816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30600</v>
      </c>
      <c r="E819" s="244">
        <v>43200</v>
      </c>
      <c r="F819" s="54">
        <f t="shared" si="190"/>
        <v>141.1764705882353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7287</v>
      </c>
      <c r="E824" s="244">
        <v>9663.4</v>
      </c>
      <c r="F824" s="54">
        <f t="shared" si="190"/>
        <v>132.61149993138466</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42750</v>
      </c>
      <c r="E828" s="244">
        <v>16800</v>
      </c>
      <c r="F828" s="54">
        <f t="shared" si="190"/>
        <v>39.298245614035089</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1624</v>
      </c>
      <c r="E830" s="244"/>
      <c r="F830" s="54">
        <f t="shared" si="190"/>
        <v>0</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v>472959.18</v>
      </c>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130058</v>
      </c>
      <c r="E900" s="244">
        <v>111174.32</v>
      </c>
      <c r="F900" s="54">
        <f t="shared" si="190"/>
        <v>85.480570207138356</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116532</v>
      </c>
      <c r="E954" s="244">
        <v>116581.62</v>
      </c>
      <c r="F954" s="54">
        <f t="shared" si="190"/>
        <v>100.04258057872515</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130058.36</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3"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18619073</v>
      </c>
      <c r="E6" s="231">
        <f t="shared" si="0"/>
        <v>16931441.890000001</v>
      </c>
      <c r="F6" s="232">
        <f t="shared" ref="F6:F260" si="1">IF(D6&gt;0,IF(E6/D6&gt;=100,"&gt;&gt;100",E6/D6*100),"-")</f>
        <v>90.93600895168089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15658633</v>
      </c>
      <c r="E7" s="106">
        <f t="shared" si="2"/>
        <v>14035136.810000001</v>
      </c>
      <c r="F7" s="95">
        <f t="shared" si="1"/>
        <v>89.631941753791665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912014</v>
      </c>
      <c r="E8" s="106">
        <f>E9+E10-E11</f>
        <v>912013.38</v>
      </c>
      <c r="F8" s="95">
        <f t="shared" si="1"/>
        <v>99.99993201858743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308014</v>
      </c>
      <c r="E9" s="249">
        <v>308013.63</v>
      </c>
      <c r="F9" s="95">
        <f t="shared" si="1"/>
        <v>99.999879875590068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604000</v>
      </c>
      <c r="E10" s="249">
        <v>603999.75</v>
      </c>
      <c r="F10" s="95">
        <f t="shared" si="1"/>
        <v>99.999958609271516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12573232</v>
      </c>
      <c r="E12" s="106">
        <f t="shared" si="3"/>
        <v>12634892.75</v>
      </c>
      <c r="F12" s="95">
        <f t="shared" si="1"/>
        <v>100.49041288667861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11626740</v>
      </c>
      <c r="E13" s="106">
        <f t="shared" si="4"/>
        <v>11849939.949999999</v>
      </c>
      <c r="F13" s="95">
        <f t="shared" si="1"/>
        <v>101.91971223231964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6055791</v>
      </c>
      <c r="E15" s="249">
        <v>6068503.25</v>
      </c>
      <c r="F15" s="95">
        <f t="shared" si="1"/>
        <v>100.20991890241919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7388895</v>
      </c>
      <c r="E16" s="249">
        <v>7471206.4699999997</v>
      </c>
      <c r="F16" s="95">
        <f t="shared" si="1"/>
        <v>101.11398889820467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1612775</v>
      </c>
      <c r="E17" s="249">
        <v>2138907.92</v>
      </c>
      <c r="F17" s="95">
        <f t="shared" si="1"/>
        <v>132.62283455534714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3430721</v>
      </c>
      <c r="E18" s="249">
        <v>3828677.69</v>
      </c>
      <c r="F18" s="95">
        <f t="shared" si="1"/>
        <v>111.59979753527027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392802</v>
      </c>
      <c r="E19" s="106">
        <f t="shared" si="5"/>
        <v>372755.73</v>
      </c>
      <c r="F19" s="95">
        <f t="shared" si="1"/>
        <v>94.896596758672302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176608</v>
      </c>
      <c r="E20" s="249">
        <v>176607.85</v>
      </c>
      <c r="F20" s="95">
        <f t="shared" si="1"/>
        <v>99.999915066135173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145351</v>
      </c>
      <c r="E21" s="249">
        <v>145351.46</v>
      </c>
      <c r="F21" s="95">
        <f t="shared" si="1"/>
        <v>100.00031647529084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50063</v>
      </c>
      <c r="E22" s="249">
        <v>50062.5</v>
      </c>
      <c r="F22" s="95">
        <f t="shared" si="1"/>
        <v>99.999001258414395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v>10625</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82452</v>
      </c>
      <c r="E25" s="249">
        <v>162212.21</v>
      </c>
      <c r="F25" s="95">
        <f t="shared" si="1"/>
        <v>196.73532479503223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573061</v>
      </c>
      <c r="E26" s="249">
        <v>573060.68999999994</v>
      </c>
      <c r="F26" s="95">
        <f t="shared" si="1"/>
        <v>99.999945904537199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634733</v>
      </c>
      <c r="E28" s="249">
        <v>745163.98</v>
      </c>
      <c r="F28" s="95">
        <f t="shared" si="1"/>
        <v>117.3980209001265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553690</v>
      </c>
      <c r="E45" s="106">
        <f t="shared" si="9"/>
        <v>412197.07000000007</v>
      </c>
      <c r="F45" s="95">
        <f t="shared" si="1"/>
        <v>74.445460456211975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88122</v>
      </c>
      <c r="E47" s="249">
        <v>107502.05</v>
      </c>
      <c r="F47" s="95">
        <f t="shared" si="1"/>
        <v>121.99229477315541</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1095571</v>
      </c>
      <c r="E49" s="249">
        <v>1059867.97</v>
      </c>
      <c r="F49" s="95">
        <f t="shared" si="1"/>
        <v>96.74114867954701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630003</v>
      </c>
      <c r="E50" s="249">
        <v>755172.95</v>
      </c>
      <c r="F50" s="95">
        <f t="shared" si="1"/>
        <v>119.86815142150115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2331</v>
      </c>
      <c r="E52" s="106">
        <f t="shared" si="10"/>
        <v>2331.25</v>
      </c>
      <c r="F52" s="95">
        <f t="shared" si="1"/>
        <v>100.01072501072501</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2331</v>
      </c>
      <c r="E53" s="249">
        <v>2331.25</v>
      </c>
      <c r="F53" s="95">
        <f t="shared" si="1"/>
        <v>100.01072501072501</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197404</v>
      </c>
      <c r="E54" s="249">
        <v>200897.25</v>
      </c>
      <c r="F54" s="95">
        <f t="shared" si="1"/>
        <v>101.76959433446132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197404</v>
      </c>
      <c r="E55" s="249">
        <v>200897.25</v>
      </c>
      <c r="F55" s="95">
        <f t="shared" si="1"/>
        <v>101.76959433446132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2171056</v>
      </c>
      <c r="E56" s="106">
        <f t="shared" si="11"/>
        <v>485899.43</v>
      </c>
      <c r="F56" s="95">
        <f t="shared" si="1"/>
        <v>22.380787506172112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2171056</v>
      </c>
      <c r="E57" s="249">
        <v>443524.43</v>
      </c>
      <c r="F57" s="95">
        <f t="shared" si="1"/>
        <v>20.428972352624715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v>42375</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2960440</v>
      </c>
      <c r="E68" s="106">
        <f t="shared" si="13"/>
        <v>2896305.08</v>
      </c>
      <c r="F68" s="95">
        <f t="shared" si="1"/>
        <v>97.833601761900255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1232</v>
      </c>
      <c r="E69" s="106">
        <f t="shared" si="14"/>
        <v>38.159999999999997</v>
      </c>
      <c r="F69" s="95">
        <f t="shared" si="1"/>
        <v>3.0974025974025969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1231</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1231</v>
      </c>
      <c r="E72" s="249"/>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v>
      </c>
      <c r="E76" s="249">
        <v>38.159999999999997</v>
      </c>
      <c r="F76" s="95">
        <f t="shared" si="1"/>
        <v>3815.9999999999995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13222</v>
      </c>
      <c r="E78" s="106">
        <f>E79+SUM(E82:E84)-E85+E86</f>
        <v>27030.69</v>
      </c>
      <c r="F78" s="95">
        <f t="shared" si="1"/>
        <v>204.43722583572833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13222</v>
      </c>
      <c r="E86" s="249">
        <v>27030.69</v>
      </c>
      <c r="F86" s="95">
        <f t="shared" si="1"/>
        <v>204.43722583572833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2721685</v>
      </c>
      <c r="E134" s="106">
        <f t="shared" si="23"/>
        <v>2721684.8</v>
      </c>
      <c r="F134" s="95">
        <f t="shared" si="1"/>
        <v>99.999992651611038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2721685</v>
      </c>
      <c r="E135" s="106">
        <f t="shared" si="24"/>
        <v>2721684.8</v>
      </c>
      <c r="F135" s="95">
        <f t="shared" si="1"/>
        <v>99.999992651611038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2721685</v>
      </c>
      <c r="E139" s="249">
        <v>2721684.8</v>
      </c>
      <c r="F139" s="95">
        <f t="shared" si="1"/>
        <v>99.999992651611038</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220851</v>
      </c>
      <c r="E146" s="106">
        <f t="shared" si="26"/>
        <v>144682.27000000002</v>
      </c>
      <c r="F146" s="95">
        <f t="shared" si="1"/>
        <v>65.511258721943761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34044</v>
      </c>
      <c r="E147" s="249">
        <v>20938.59</v>
      </c>
      <c r="F147" s="95">
        <f t="shared" si="1"/>
        <v>61.504494183997181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26711</v>
      </c>
      <c r="E158" s="249">
        <v>12295.6</v>
      </c>
      <c r="F158" s="95">
        <f t="shared" si="1"/>
        <v>46.031971846804687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204810</v>
      </c>
      <c r="E159" s="249">
        <v>178594.07</v>
      </c>
      <c r="F159" s="95">
        <f t="shared" si="1"/>
        <v>87.199877935647677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44714</v>
      </c>
      <c r="E163" s="249">
        <v>67145.990000000005</v>
      </c>
      <c r="F163" s="95">
        <f t="shared" si="1"/>
        <v>150.16771033680726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2862</v>
      </c>
      <c r="E164" s="106">
        <f t="shared" si="28"/>
        <v>2862</v>
      </c>
      <c r="F164" s="95">
        <f t="shared" si="1"/>
        <v>100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2862</v>
      </c>
      <c r="E166" s="249">
        <v>2862</v>
      </c>
      <c r="F166" s="95">
        <f t="shared" si="1"/>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588</v>
      </c>
      <c r="E170" s="106">
        <f t="shared" si="29"/>
        <v>7.16</v>
      </c>
      <c r="F170" s="95">
        <f t="shared" si="1"/>
        <v>1.217687074829932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588</v>
      </c>
      <c r="E171" s="249">
        <v>7.16</v>
      </c>
      <c r="F171" s="95">
        <f t="shared" si="1"/>
        <v>1.217687074829932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18619073</v>
      </c>
      <c r="E175" s="106">
        <f t="shared" si="30"/>
        <v>16931441.890000001</v>
      </c>
      <c r="F175" s="95">
        <f t="shared" si="1"/>
        <v>90.93600895168089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2722625</v>
      </c>
      <c r="E176" s="106">
        <f t="shared" si="31"/>
        <v>2700120.29</v>
      </c>
      <c r="F176" s="95">
        <f t="shared" si="1"/>
        <v>99.173418667646118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625650</v>
      </c>
      <c r="E177" s="106">
        <f t="shared" si="32"/>
        <v>612723.44000000006</v>
      </c>
      <c r="F177" s="95">
        <f t="shared" si="1"/>
        <v>97.933899144889324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50633</v>
      </c>
      <c r="E178" s="249">
        <v>58367.519999999997</v>
      </c>
      <c r="F178" s="95">
        <f t="shared" si="1"/>
        <v>115.27565026761202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460505</v>
      </c>
      <c r="E179" s="249">
        <v>445387.5</v>
      </c>
      <c r="F179" s="95">
        <f t="shared" si="1"/>
        <v>96.717190909979266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85668</v>
      </c>
      <c r="E180" s="106">
        <f t="shared" si="33"/>
        <v>85539.650000000009</v>
      </c>
      <c r="F180" s="95">
        <f t="shared" si="1"/>
        <v>99.850177429145077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927</v>
      </c>
      <c r="E181" s="249">
        <v>525.33000000000004</v>
      </c>
      <c r="F181" s="95">
        <f t="shared" si="1"/>
        <v>56.66990291262136</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84741</v>
      </c>
      <c r="E182" s="249">
        <v>85014.32</v>
      </c>
      <c r="F182" s="95">
        <f t="shared" si="1"/>
        <v>100.32253572650785</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21624</v>
      </c>
      <c r="E186" s="249">
        <v>13661.85</v>
      </c>
      <c r="F186" s="95">
        <f t="shared" si="1"/>
        <v>63.179106548279698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5982</v>
      </c>
      <c r="E187" s="249">
        <v>8930</v>
      </c>
      <c r="F187" s="95">
        <f t="shared" si="1"/>
        <v>149.28117686392511</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1238</v>
      </c>
      <c r="E188" s="249">
        <v>836.92</v>
      </c>
      <c r="F188" s="95">
        <f t="shared" si="1"/>
        <v>67.60258481421647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1428103</v>
      </c>
      <c r="E189" s="249">
        <v>1081569.77</v>
      </c>
      <c r="F189" s="95">
        <f t="shared" si="1"/>
        <v>75.734717313807195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668021</v>
      </c>
      <c r="E206" s="106">
        <f t="shared" si="37"/>
        <v>1005515.3300000001</v>
      </c>
      <c r="F206" s="95">
        <f t="shared" si="1"/>
        <v>150.52151504219179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668021</v>
      </c>
      <c r="E207" s="106">
        <f t="shared" si="38"/>
        <v>1005515.3300000001</v>
      </c>
      <c r="F207" s="95">
        <f t="shared" si="1"/>
        <v>150.52151504219179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537963</v>
      </c>
      <c r="E212" s="249">
        <v>894341.01</v>
      </c>
      <c r="F212" s="95">
        <f t="shared" si="1"/>
        <v>166.24582173866975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130058</v>
      </c>
      <c r="E217" s="249">
        <v>111174.32</v>
      </c>
      <c r="F217" s="95">
        <f t="shared" si="1"/>
        <v>85.480570207138356</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851</v>
      </c>
      <c r="E234" s="106">
        <f t="shared" si="40"/>
        <v>311.75</v>
      </c>
      <c r="F234" s="95">
        <f t="shared" si="1"/>
        <v>36.633372502937725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851</v>
      </c>
      <c r="E236" s="249">
        <v>311.75</v>
      </c>
      <c r="F236" s="95">
        <f t="shared" si="1"/>
        <v>36.633372502937725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15896448</v>
      </c>
      <c r="E237" s="106">
        <f t="shared" si="41"/>
        <v>14231321.6</v>
      </c>
      <c r="F237" s="95">
        <f t="shared" si="1"/>
        <v>89.525166880047664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17712296</v>
      </c>
      <c r="E238" s="106">
        <f t="shared" si="42"/>
        <v>15751306.290000001</v>
      </c>
      <c r="F238" s="95">
        <f t="shared" si="1"/>
        <v>88.928653236147369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18380317</v>
      </c>
      <c r="E239" s="106">
        <f t="shared" si="43"/>
        <v>16756821.620000001</v>
      </c>
      <c r="F239" s="95">
        <f t="shared" si="1"/>
        <v>91.167206855028667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15658632</v>
      </c>
      <c r="E240" s="249">
        <v>14035136.82</v>
      </c>
      <c r="F240" s="95">
        <f t="shared" si="1"/>
        <v>89.631947541777606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2721685</v>
      </c>
      <c r="E241" s="249">
        <v>2721684.8</v>
      </c>
      <c r="F241" s="95">
        <f t="shared" si="1"/>
        <v>99.999992651611038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668021</v>
      </c>
      <c r="E242" s="106">
        <f t="shared" si="44"/>
        <v>1005515.3300000001</v>
      </c>
      <c r="F242" s="95">
        <f t="shared" si="1"/>
        <v>150.52151504219179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130058</v>
      </c>
      <c r="E243" s="249">
        <v>584133.5</v>
      </c>
      <c r="F243" s="95">
        <f t="shared" si="1"/>
        <v>449.13307908779154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537963</v>
      </c>
      <c r="E244" s="249">
        <v>421381.83</v>
      </c>
      <c r="F244" s="95">
        <f t="shared" si="1"/>
        <v>78.329147171831522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-2038256</v>
      </c>
      <c r="E245" s="106">
        <f t="shared" si="45"/>
        <v>-1666624.5600000003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2885444</v>
      </c>
      <c r="E246" s="106">
        <f t="shared" si="46"/>
        <v>1480567.64</v>
      </c>
      <c r="F246" s="95">
        <f t="shared" si="1"/>
        <v>51.311605423636706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2217422</v>
      </c>
      <c r="E247" s="249">
        <v>475052.31</v>
      </c>
      <c r="F247" s="95">
        <f t="shared" si="1"/>
        <v>21.423631135616045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668022</v>
      </c>
      <c r="E249" s="249">
        <v>1005515.33</v>
      </c>
      <c r="F249" s="95">
        <f t="shared" si="1"/>
        <v>150.52128971800329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4923700</v>
      </c>
      <c r="E250" s="106">
        <f t="shared" si="47"/>
        <v>3147192.2</v>
      </c>
      <c r="F250" s="95">
        <f t="shared" si="1"/>
        <v>63.919251782196319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4923700</v>
      </c>
      <c r="E252" s="249">
        <v>3147192.2</v>
      </c>
      <c r="F252" s="95">
        <f t="shared" si="1"/>
        <v>63.919251782196319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219546</v>
      </c>
      <c r="E255" s="249">
        <v>143777.87</v>
      </c>
      <c r="F255" s="95">
        <f t="shared" si="1"/>
        <v>65.488722181228525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2862</v>
      </c>
      <c r="E256" s="249">
        <v>2862</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3545464</v>
      </c>
      <c r="E259" s="106">
        <f t="shared" si="49"/>
        <v>3495463.58</v>
      </c>
      <c r="F259" s="95">
        <f t="shared" si="1"/>
        <v>98.589735504295078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3545464</v>
      </c>
      <c r="E260" s="250">
        <v>3495463.58</v>
      </c>
      <c r="F260" s="99">
        <f t="shared" si="1"/>
        <v>98.589735504295078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245841</v>
      </c>
      <c r="E264" s="249">
        <v>194365.42</v>
      </c>
      <c r="F264" s="95">
        <f t="shared" si="50"/>
        <v>79.061434016295095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19724</v>
      </c>
      <c r="E265" s="249">
        <v>17462.84</v>
      </c>
      <c r="F265" s="95">
        <f t="shared" si="50"/>
        <v>88.535996755222072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2862</v>
      </c>
      <c r="E266" s="249">
        <v>2862</v>
      </c>
      <c r="F266" s="95">
        <f t="shared" si="50"/>
        <v>100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12014</v>
      </c>
      <c r="E269" s="249">
        <v>22653.35</v>
      </c>
      <c r="F269" s="95">
        <f t="shared" si="50"/>
        <v>188.55793241218578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529720</v>
      </c>
      <c r="E287" s="249">
        <v>496585.11</v>
      </c>
      <c r="F287" s="95">
        <f t="shared" si="50"/>
        <v>93.74482934380427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95930</v>
      </c>
      <c r="E288" s="249">
        <v>116138.33</v>
      </c>
      <c r="F288" s="95">
        <f t="shared" si="50"/>
        <v>121.06570415928282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1367103</v>
      </c>
      <c r="E289" s="249">
        <v>990295.34</v>
      </c>
      <c r="F289" s="95">
        <f t="shared" si="50"/>
        <v>72.43750763475758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61000</v>
      </c>
      <c r="E290" s="249">
        <v>91274.43</v>
      </c>
      <c r="F290" s="95">
        <f t="shared" si="50"/>
        <v>149.6302131147541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668021</v>
      </c>
      <c r="E294" s="249">
        <v>1005515.33</v>
      </c>
      <c r="F294" s="95">
        <f t="shared" si="50"/>
        <v>150.52151504219177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1238</v>
      </c>
      <c r="E299" s="249">
        <v>836.92</v>
      </c>
      <c r="F299" s="95">
        <f t="shared" si="50"/>
        <v>67.60258481421647</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8" sqref="D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1387791</v>
      </c>
      <c r="E5" s="81">
        <f t="shared" si="0"/>
        <v>1739167.13</v>
      </c>
      <c r="F5" s="82">
        <f t="shared" ref="F5:F141" si="1">IF(D5&gt;0,IF(E5/D5&gt;=100,"&gt;&gt;100",E5/D5*100),"-")</f>
        <v>125.31909559868883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1387791</v>
      </c>
      <c r="E6" s="83">
        <f t="shared" si="2"/>
        <v>1739167.13</v>
      </c>
      <c r="F6" s="65">
        <f t="shared" si="1"/>
        <v>125.31909559868883</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1274483</v>
      </c>
      <c r="E7" s="251">
        <v>1047445.76</v>
      </c>
      <c r="F7" s="65">
        <f t="shared" si="1"/>
        <v>82.185934218031946</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113308</v>
      </c>
      <c r="E8" s="251">
        <v>691721.37</v>
      </c>
      <c r="F8" s="65">
        <f t="shared" si="1"/>
        <v>610.478845271296</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44650</v>
      </c>
      <c r="E28" s="83">
        <f t="shared" si="6"/>
        <v>35183.14</v>
      </c>
      <c r="F28" s="65">
        <f t="shared" si="1"/>
        <v>78.797625979843218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44650</v>
      </c>
      <c r="E30" s="251">
        <v>35183.14</v>
      </c>
      <c r="F30" s="65">
        <f t="shared" si="1"/>
        <v>78.797625979843218</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902921</v>
      </c>
      <c r="E35" s="83">
        <f t="shared" si="7"/>
        <v>216674.83</v>
      </c>
      <c r="F35" s="65">
        <f t="shared" si="1"/>
        <v>23.997097198979755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1624</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1624</v>
      </c>
      <c r="E37" s="251"/>
      <c r="F37" s="65">
        <f t="shared" si="1"/>
        <v>0</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901297</v>
      </c>
      <c r="E54" s="83">
        <f t="shared" si="12"/>
        <v>216674.83</v>
      </c>
      <c r="F54" s="65">
        <f t="shared" si="1"/>
        <v>24.040336315332237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858547</v>
      </c>
      <c r="E55" s="251">
        <v>200924.83</v>
      </c>
      <c r="F55" s="65">
        <f t="shared" si="1"/>
        <v>23.402892328550447</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42750</v>
      </c>
      <c r="E59" s="251">
        <v>15750</v>
      </c>
      <c r="F59" s="65">
        <f t="shared" si="1"/>
        <v>36.84210526315789</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215959</v>
      </c>
      <c r="E75" s="83">
        <f t="shared" si="15"/>
        <v>24633.64</v>
      </c>
      <c r="F75" s="65">
        <f t="shared" si="1"/>
        <v>11.406628109965316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215959</v>
      </c>
      <c r="E81" s="251">
        <v>24633.64</v>
      </c>
      <c r="F81" s="65">
        <f t="shared" si="1"/>
        <v>11.406628109965316</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237813</v>
      </c>
      <c r="E82" s="83">
        <f t="shared" si="16"/>
        <v>237961.50999999998</v>
      </c>
      <c r="F82" s="65">
        <f t="shared" si="1"/>
        <v>100.06244822612724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160718</v>
      </c>
      <c r="E86" s="251">
        <v>230627.55</v>
      </c>
      <c r="F86" s="65">
        <f t="shared" si="1"/>
        <v>143.49827026219836</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77095</v>
      </c>
      <c r="E88" s="251">
        <v>7333.96</v>
      </c>
      <c r="F88" s="65">
        <f t="shared" si="1"/>
        <v>9.5128866982294564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10900</v>
      </c>
      <c r="E107" s="83">
        <f t="shared" si="21"/>
        <v>52203.66</v>
      </c>
      <c r="F107" s="65">
        <f t="shared" si="1"/>
        <v>478.93266055045876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v>37203.660000000003</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10900</v>
      </c>
      <c r="E111" s="251">
        <v>15000</v>
      </c>
      <c r="F111" s="65">
        <f t="shared" si="1"/>
        <v>137.61467889908258</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221996</v>
      </c>
      <c r="E114" s="83">
        <f t="shared" si="22"/>
        <v>202590.34</v>
      </c>
      <c r="F114" s="65">
        <f t="shared" si="1"/>
        <v>91.258554208183924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184109</v>
      </c>
      <c r="E115" s="83">
        <f t="shared" si="23"/>
        <v>159390.34</v>
      </c>
      <c r="F115" s="65">
        <f t="shared" si="1"/>
        <v>86.57389915756427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184109</v>
      </c>
      <c r="E116" s="251">
        <v>149726.94</v>
      </c>
      <c r="F116" s="65">
        <f t="shared" si="1"/>
        <v>81.325160638534783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v>9663.4</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7287</v>
      </c>
      <c r="E118" s="83">
        <f t="shared" si="24"/>
        <v>0</v>
      </c>
      <c r="F118" s="65">
        <f t="shared" si="1"/>
        <v>0</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7287</v>
      </c>
      <c r="E120" s="251"/>
      <c r="F120" s="65">
        <f t="shared" si="1"/>
        <v>0</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30600</v>
      </c>
      <c r="E122" s="83">
        <f t="shared" si="25"/>
        <v>43200</v>
      </c>
      <c r="F122" s="65">
        <f t="shared" si="1"/>
        <v>141.1764705882353</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30600</v>
      </c>
      <c r="E124" s="251">
        <v>43200</v>
      </c>
      <c r="F124" s="65">
        <f t="shared" si="1"/>
        <v>141.1764705882353</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69094</v>
      </c>
      <c r="E129" s="83">
        <f t="shared" si="26"/>
        <v>104397.6</v>
      </c>
      <c r="F129" s="65">
        <f t="shared" si="1"/>
        <v>151.09502995918604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2792</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2792</v>
      </c>
      <c r="E132" s="251"/>
      <c r="F132" s="65">
        <f t="shared" si="1"/>
        <v>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v>1050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v>7825.6</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66302</v>
      </c>
      <c r="E140" s="251">
        <v>95522</v>
      </c>
      <c r="F140" s="65">
        <f t="shared" si="1"/>
        <v>144.07106874604085</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3091124</v>
      </c>
      <c r="E141" s="108">
        <f t="shared" si="28"/>
        <v>2612811.8499999996</v>
      </c>
      <c r="F141" s="84">
        <f t="shared" si="1"/>
        <v>84.526271026332154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1878032.79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1873571.79</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1873571.79</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1873571.79</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4461</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4461</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4461</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2721774.56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3348421.39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1599054.76</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621690.21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681598.46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43493.36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20000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159081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8930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64261.73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883633.28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865733.35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865733.35</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3370387.41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1611981.3900000001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613955.79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696715.68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43621.71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20000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167043.15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5982.48</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64662.58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1230166.19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528239.82999999996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528239.82999999996</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2699808.54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1486880.4500000002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496585.11</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389283.85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72699.13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21000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14478.24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281106.48</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85286.69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1423.88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525.33000000000004</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83337.48</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12247.65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2297.65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4500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950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4500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8930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8930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836.92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836.92</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990295.34000000008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16250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294583.78000000003</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21312.5</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658149.06000000006</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1212928.0899999999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116138.33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91274.43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1005515.33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34725</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Zdravka</cp:lastModifiedBy>
  <cp:lastPrinted>2022-04-04T19:59:02Z</cp:lastPrinted>
  <dcterms:created xsi:type="dcterms:W3CDTF">2022-04-01T05:14:30Z</dcterms:created>
  <dcterms:modified xsi:type="dcterms:W3CDTF">2023-02-10T13:01:40Z</dcterms:modified>
</cp:coreProperties>
</file>