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Zdravka\Desktop\Moji dokumenti\Izvještaji\Izvještaji 2023\"/>
    </mc:Choice>
  </mc:AlternateContent>
  <xr:revisionPtr revIDLastSave="0" documentId="13_ncr:1_{536F11A2-CDCC-4C1B-9FD9-A30E8668725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075" yWindow="3075"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E296" i="9" s="1"/>
  <c r="G296" i="9"/>
  <c r="F296" i="9"/>
  <c r="B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7" i="9"/>
  <c r="F276" i="9"/>
  <c r="L275" i="9"/>
  <c r="F275" i="9" s="1"/>
  <c r="H275" i="9"/>
  <c r="F274" i="9"/>
  <c r="I273" i="9"/>
  <c r="H273" i="9"/>
  <c r="F273" i="9"/>
  <c r="E272" i="9"/>
  <c r="M271" i="9"/>
  <c r="L271" i="9"/>
  <c r="E271" i="9"/>
  <c r="M270" i="9"/>
  <c r="L270" i="9"/>
  <c r="E270" i="9"/>
  <c r="M269" i="9"/>
  <c r="L269" i="9"/>
  <c r="F269" i="9"/>
  <c r="E269" i="9"/>
  <c r="B269" i="9" s="1"/>
  <c r="M268" i="9"/>
  <c r="L268" i="9"/>
  <c r="F268" i="9" s="1"/>
  <c r="E268" i="9"/>
  <c r="B268" i="9" s="1"/>
  <c r="M267" i="9"/>
  <c r="L267" i="9"/>
  <c r="F267" i="9" s="1"/>
  <c r="E267" i="9"/>
  <c r="B267" i="9"/>
  <c r="M266" i="9"/>
  <c r="L266" i="9"/>
  <c r="E266" i="9"/>
  <c r="M265" i="9"/>
  <c r="L265" i="9"/>
  <c r="F265" i="9"/>
  <c r="E265" i="9"/>
  <c r="B265" i="9" s="1"/>
  <c r="M264" i="9"/>
  <c r="L264" i="9"/>
  <c r="F264" i="9" s="1"/>
  <c r="E264" i="9"/>
  <c r="M263" i="9"/>
  <c r="L263" i="9"/>
  <c r="E263" i="9"/>
  <c r="M262" i="9"/>
  <c r="L262" i="9"/>
  <c r="E262" i="9"/>
  <c r="M261" i="9"/>
  <c r="L261" i="9"/>
  <c r="F261" i="9"/>
  <c r="E261" i="9"/>
  <c r="B261" i="9" s="1"/>
  <c r="M260" i="9"/>
  <c r="L260" i="9"/>
  <c r="F260" i="9" s="1"/>
  <c r="E260" i="9"/>
  <c r="M259" i="9"/>
  <c r="L259" i="9"/>
  <c r="F259" i="9" s="1"/>
  <c r="B259" i="9" s="1"/>
  <c r="E259" i="9"/>
  <c r="M258" i="9"/>
  <c r="L258" i="9"/>
  <c r="F258" i="9" s="1"/>
  <c r="B258" i="9" s="1"/>
  <c r="E258" i="9"/>
  <c r="M257" i="9"/>
  <c r="L257" i="9"/>
  <c r="F257" i="9"/>
  <c r="E257" i="9"/>
  <c r="B257" i="9" s="1"/>
  <c r="M256" i="9"/>
  <c r="L256" i="9"/>
  <c r="F256" i="9" s="1"/>
  <c r="E256" i="9"/>
  <c r="M255" i="9"/>
  <c r="L255" i="9"/>
  <c r="E255" i="9"/>
  <c r="M254" i="9"/>
  <c r="L254" i="9"/>
  <c r="E254" i="9"/>
  <c r="M253" i="9"/>
  <c r="L253" i="9"/>
  <c r="F253" i="9"/>
  <c r="E253" i="9"/>
  <c r="B253" i="9" s="1"/>
  <c r="M252" i="9"/>
  <c r="L252" i="9"/>
  <c r="F252" i="9" s="1"/>
  <c r="E252" i="9"/>
  <c r="B252" i="9" s="1"/>
  <c r="M251" i="9"/>
  <c r="L251" i="9"/>
  <c r="E251" i="9"/>
  <c r="M250" i="9"/>
  <c r="L250" i="9"/>
  <c r="E250" i="9"/>
  <c r="M249" i="9"/>
  <c r="L249" i="9"/>
  <c r="F249" i="9"/>
  <c r="E249" i="9"/>
  <c r="B249" i="9" s="1"/>
  <c r="M248" i="9"/>
  <c r="L248" i="9"/>
  <c r="F248" i="9" s="1"/>
  <c r="E248" i="9"/>
  <c r="M247" i="9"/>
  <c r="L247" i="9"/>
  <c r="E247" i="9"/>
  <c r="M246" i="9"/>
  <c r="L246" i="9"/>
  <c r="E246" i="9"/>
  <c r="M245" i="9"/>
  <c r="L245" i="9"/>
  <c r="F245" i="9"/>
  <c r="E245" i="9"/>
  <c r="B245" i="9" s="1"/>
  <c r="M244" i="9"/>
  <c r="L244" i="9"/>
  <c r="F244" i="9" s="1"/>
  <c r="E244" i="9"/>
  <c r="M243" i="9"/>
  <c r="L243" i="9"/>
  <c r="F243" i="9" s="1"/>
  <c r="B243" i="9" s="1"/>
  <c r="E243" i="9"/>
  <c r="M242" i="9"/>
  <c r="L242" i="9"/>
  <c r="F242" i="9" s="1"/>
  <c r="B242" i="9" s="1"/>
  <c r="E242" i="9"/>
  <c r="M241" i="9"/>
  <c r="L241" i="9"/>
  <c r="F241" i="9"/>
  <c r="E241" i="9"/>
  <c r="B241" i="9" s="1"/>
  <c r="M240" i="9"/>
  <c r="L240" i="9"/>
  <c r="F240" i="9" s="1"/>
  <c r="E240" i="9"/>
  <c r="M239" i="9"/>
  <c r="L239" i="9"/>
  <c r="E239" i="9"/>
  <c r="M238" i="9"/>
  <c r="L238" i="9"/>
  <c r="E238" i="9"/>
  <c r="M237" i="9"/>
  <c r="L237" i="9"/>
  <c r="F237" i="9"/>
  <c r="E237" i="9"/>
  <c r="B237" i="9" s="1"/>
  <c r="M236" i="9"/>
  <c r="L236" i="9"/>
  <c r="F236" i="9" s="1"/>
  <c r="E236" i="9"/>
  <c r="B236" i="9" s="1"/>
  <c r="M235" i="9"/>
  <c r="L235" i="9"/>
  <c r="F235" i="9" s="1"/>
  <c r="E235" i="9"/>
  <c r="B235" i="9"/>
  <c r="M234" i="9"/>
  <c r="L234" i="9"/>
  <c r="E234" i="9"/>
  <c r="M233" i="9"/>
  <c r="L233" i="9"/>
  <c r="F233" i="9"/>
  <c r="E233" i="9"/>
  <c r="B233" i="9" s="1"/>
  <c r="M232" i="9"/>
  <c r="L232" i="9"/>
  <c r="F232" i="9" s="1"/>
  <c r="E232" i="9"/>
  <c r="M231" i="9"/>
  <c r="L231" i="9"/>
  <c r="E231" i="9"/>
  <c r="M230" i="9"/>
  <c r="L230" i="9"/>
  <c r="E230" i="9"/>
  <c r="M229" i="9"/>
  <c r="L229" i="9"/>
  <c r="F229" i="9"/>
  <c r="E229" i="9"/>
  <c r="B229" i="9" s="1"/>
  <c r="M228" i="9"/>
  <c r="L228" i="9"/>
  <c r="F228" i="9" s="1"/>
  <c r="E228" i="9"/>
  <c r="M227" i="9"/>
  <c r="L227" i="9"/>
  <c r="F227" i="9" s="1"/>
  <c r="B227" i="9" s="1"/>
  <c r="E227" i="9"/>
  <c r="M226" i="9"/>
  <c r="L226" i="9"/>
  <c r="E226" i="9"/>
  <c r="M225" i="9"/>
  <c r="F225" i="9" s="1"/>
  <c r="L225" i="9"/>
  <c r="E225" i="9"/>
  <c r="M224" i="9"/>
  <c r="L224" i="9"/>
  <c r="F224" i="9" s="1"/>
  <c r="E224" i="9"/>
  <c r="M223" i="9"/>
  <c r="L223" i="9"/>
  <c r="E223" i="9"/>
  <c r="M222" i="9"/>
  <c r="L222" i="9"/>
  <c r="E222" i="9"/>
  <c r="M221" i="9"/>
  <c r="L221" i="9"/>
  <c r="F221" i="9"/>
  <c r="E221" i="9"/>
  <c r="B221" i="9" s="1"/>
  <c r="M220" i="9"/>
  <c r="L220" i="9"/>
  <c r="E220" i="9"/>
  <c r="M219" i="9"/>
  <c r="L219" i="9"/>
  <c r="F219" i="9" s="1"/>
  <c r="B219" i="9" s="1"/>
  <c r="E219" i="9"/>
  <c r="M218" i="9"/>
  <c r="F218" i="9" s="1"/>
  <c r="B218" i="9" s="1"/>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F157" i="9"/>
  <c r="H156" i="9"/>
  <c r="G156" i="9"/>
  <c r="F156" i="9"/>
  <c r="E156" i="9"/>
  <c r="B156" i="9" s="1"/>
  <c r="H155" i="9"/>
  <c r="G155" i="9"/>
  <c r="F155" i="9"/>
  <c r="E155" i="9"/>
  <c r="B155" i="9" s="1"/>
  <c r="H154" i="9"/>
  <c r="G154" i="9"/>
  <c r="E154" i="9" s="1"/>
  <c r="B154" i="9" s="1"/>
  <c r="F154" i="9"/>
  <c r="H153" i="9"/>
  <c r="G153" i="9"/>
  <c r="F153" i="9"/>
  <c r="H152" i="9"/>
  <c r="G152" i="9"/>
  <c r="E152" i="9" s="1"/>
  <c r="B152" i="9" s="1"/>
  <c r="F152" i="9"/>
  <c r="H151" i="9"/>
  <c r="E151" i="9" s="1"/>
  <c r="B151" i="9" s="1"/>
  <c r="G151" i="9"/>
  <c r="F151" i="9"/>
  <c r="H150" i="9"/>
  <c r="G150" i="9"/>
  <c r="F150" i="9"/>
  <c r="E150" i="9"/>
  <c r="B150" i="9" s="1"/>
  <c r="H149" i="9"/>
  <c r="G149" i="9"/>
  <c r="E149" i="9" s="1"/>
  <c r="F149" i="9"/>
  <c r="B149" i="9"/>
  <c r="H148" i="9"/>
  <c r="G148" i="9"/>
  <c r="F148" i="9"/>
  <c r="E148" i="9"/>
  <c r="B148" i="9" s="1"/>
  <c r="H147" i="9"/>
  <c r="E147" i="9" s="1"/>
  <c r="B147" i="9" s="1"/>
  <c r="G147" i="9"/>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F141" i="9"/>
  <c r="H140" i="9"/>
  <c r="G140" i="9"/>
  <c r="E140" i="9" s="1"/>
  <c r="B140" i="9" s="1"/>
  <c r="F140" i="9"/>
  <c r="H139" i="9"/>
  <c r="G139" i="9"/>
  <c r="F139" i="9"/>
  <c r="E139" i="9"/>
  <c r="B139" i="9" s="1"/>
  <c r="H138" i="9"/>
  <c r="G138" i="9"/>
  <c r="F138" i="9"/>
  <c r="E138" i="9"/>
  <c r="H137" i="9"/>
  <c r="G137" i="9"/>
  <c r="F137" i="9"/>
  <c r="H136" i="9"/>
  <c r="G136" i="9"/>
  <c r="F136" i="9"/>
  <c r="E136" i="9"/>
  <c r="B136" i="9" s="1"/>
  <c r="H135" i="9"/>
  <c r="G135" i="9"/>
  <c r="F135" i="9"/>
  <c r="E135" i="9"/>
  <c r="B135" i="9" s="1"/>
  <c r="H134" i="9"/>
  <c r="G134" i="9"/>
  <c r="E134" i="9" s="1"/>
  <c r="B134" i="9" s="1"/>
  <c r="F134" i="9"/>
  <c r="H133" i="9"/>
  <c r="G133" i="9"/>
  <c r="F133" i="9"/>
  <c r="H132" i="9"/>
  <c r="G132" i="9"/>
  <c r="E132" i="9" s="1"/>
  <c r="B132" i="9" s="1"/>
  <c r="F132" i="9"/>
  <c r="H131" i="9"/>
  <c r="G131" i="9"/>
  <c r="F131" i="9"/>
  <c r="E131" i="9"/>
  <c r="B131" i="9" s="1"/>
  <c r="H130" i="9"/>
  <c r="G130" i="9"/>
  <c r="F130" i="9"/>
  <c r="E130" i="9"/>
  <c r="H129" i="9"/>
  <c r="G129" i="9"/>
  <c r="F129" i="9"/>
  <c r="H128" i="9"/>
  <c r="G128" i="9"/>
  <c r="F128" i="9"/>
  <c r="E128" i="9"/>
  <c r="B128" i="9" s="1"/>
  <c r="H127" i="9"/>
  <c r="G127" i="9"/>
  <c r="F127" i="9"/>
  <c r="E127" i="9"/>
  <c r="B127" i="9" s="1"/>
  <c r="H126" i="9"/>
  <c r="G126" i="9"/>
  <c r="E126" i="9" s="1"/>
  <c r="B126" i="9" s="1"/>
  <c r="F126" i="9"/>
  <c r="H125" i="9"/>
  <c r="G125" i="9"/>
  <c r="F125" i="9"/>
  <c r="H124" i="9"/>
  <c r="G124" i="9"/>
  <c r="E124" i="9" s="1"/>
  <c r="B124" i="9" s="1"/>
  <c r="F124" i="9"/>
  <c r="H123" i="9"/>
  <c r="G123" i="9"/>
  <c r="F123" i="9"/>
  <c r="E123" i="9"/>
  <c r="B123" i="9" s="1"/>
  <c r="H122" i="9"/>
  <c r="G122" i="9"/>
  <c r="F122" i="9"/>
  <c r="E122" i="9"/>
  <c r="H121" i="9"/>
  <c r="G121" i="9"/>
  <c r="F121" i="9"/>
  <c r="H120" i="9"/>
  <c r="G120" i="9"/>
  <c r="F120" i="9"/>
  <c r="E120" i="9"/>
  <c r="B120" i="9" s="1"/>
  <c r="H119" i="9"/>
  <c r="G119" i="9"/>
  <c r="F119" i="9"/>
  <c r="E119" i="9"/>
  <c r="B119" i="9" s="1"/>
  <c r="H118" i="9"/>
  <c r="G118" i="9"/>
  <c r="E118" i="9" s="1"/>
  <c r="B118" i="9" s="1"/>
  <c r="F118" i="9"/>
  <c r="H117" i="9"/>
  <c r="G117" i="9"/>
  <c r="F117" i="9"/>
  <c r="H116" i="9"/>
  <c r="G116" i="9"/>
  <c r="E116" i="9" s="1"/>
  <c r="B116" i="9" s="1"/>
  <c r="F116" i="9"/>
  <c r="H115" i="9"/>
  <c r="G115" i="9"/>
  <c r="F115" i="9"/>
  <c r="E115" i="9"/>
  <c r="B115" i="9" s="1"/>
  <c r="H114" i="9"/>
  <c r="G114" i="9"/>
  <c r="F114" i="9"/>
  <c r="E114" i="9"/>
  <c r="H113" i="9"/>
  <c r="G113" i="9"/>
  <c r="E113" i="9" s="1"/>
  <c r="F113" i="9"/>
  <c r="B113" i="9" s="1"/>
  <c r="H112" i="9"/>
  <c r="G112" i="9"/>
  <c r="F112" i="9"/>
  <c r="E112" i="9"/>
  <c r="B112" i="9" s="1"/>
  <c r="H111" i="9"/>
  <c r="E111" i="9" s="1"/>
  <c r="B111" i="9" s="1"/>
  <c r="G111" i="9"/>
  <c r="F111" i="9"/>
  <c r="H110" i="9"/>
  <c r="G110" i="9"/>
  <c r="E110" i="9" s="1"/>
  <c r="B110" i="9" s="1"/>
  <c r="F110" i="9"/>
  <c r="H109" i="9"/>
  <c r="G109" i="9"/>
  <c r="F109" i="9"/>
  <c r="H108" i="9"/>
  <c r="G108" i="9"/>
  <c r="E108" i="9" s="1"/>
  <c r="B108" i="9" s="1"/>
  <c r="F108" i="9"/>
  <c r="H107" i="9"/>
  <c r="G107" i="9"/>
  <c r="F107" i="9"/>
  <c r="E107" i="9"/>
  <c r="B107" i="9" s="1"/>
  <c r="H106" i="9"/>
  <c r="G106" i="9"/>
  <c r="F106" i="9"/>
  <c r="E106" i="9"/>
  <c r="H105" i="9"/>
  <c r="G105" i="9"/>
  <c r="E105" i="9" s="1"/>
  <c r="F105" i="9"/>
  <c r="B105" i="9" s="1"/>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s="1"/>
  <c r="H98" i="9"/>
  <c r="G98" i="9"/>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F70" i="9"/>
  <c r="H69" i="9"/>
  <c r="G69" i="9"/>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F57" i="9"/>
  <c r="H56" i="9"/>
  <c r="G56" i="9"/>
  <c r="F56" i="9"/>
  <c r="E56" i="9"/>
  <c r="B56" i="9" s="1"/>
  <c r="H55" i="9"/>
  <c r="G55" i="9"/>
  <c r="F55" i="9"/>
  <c r="E55" i="9"/>
  <c r="B55" i="9" s="1"/>
  <c r="H54" i="9"/>
  <c r="G54" i="9"/>
  <c r="F54" i="9"/>
  <c r="H53" i="9"/>
  <c r="G53" i="9"/>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G28" i="9"/>
  <c r="F28" i="9"/>
  <c r="E28" i="9"/>
  <c r="B28" i="9" s="1"/>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275" i="9" s="1"/>
  <c r="I3" i="9"/>
  <c r="G280" i="9" s="1"/>
  <c r="E280" i="9" s="1"/>
  <c r="B280" i="9" s="1"/>
  <c r="H3" i="9"/>
  <c r="G3" i="9"/>
  <c r="D101" i="8"/>
  <c r="C1576" i="1" s="1"/>
  <c r="D95" i="8"/>
  <c r="D90" i="8"/>
  <c r="D85" i="8"/>
  <c r="C1560" i="1" s="1"/>
  <c r="D80" i="8"/>
  <c r="D75" i="8"/>
  <c r="D70" i="8"/>
  <c r="C1545" i="1" s="1"/>
  <c r="H1545" i="1" s="1"/>
  <c r="D65" i="8"/>
  <c r="C1540" i="1" s="1"/>
  <c r="G1540" i="1" s="1"/>
  <c r="D60" i="8"/>
  <c r="D55" i="8"/>
  <c r="D50" i="8"/>
  <c r="D44" i="8"/>
  <c r="D36" i="8"/>
  <c r="C1511" i="1" s="1"/>
  <c r="D26" i="8"/>
  <c r="D18" i="8"/>
  <c r="D8" i="8"/>
  <c r="D6" i="8" s="1"/>
  <c r="E44" i="7"/>
  <c r="D44" i="7"/>
  <c r="E39" i="7"/>
  <c r="D39" i="7"/>
  <c r="D38" i="7" s="1"/>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423" i="1" s="1"/>
  <c r="D130" i="6"/>
  <c r="F128" i="6"/>
  <c r="F127" i="6"/>
  <c r="F126" i="6"/>
  <c r="F125" i="6"/>
  <c r="F124" i="6"/>
  <c r="F123" i="6"/>
  <c r="E122" i="6"/>
  <c r="D1416" i="1" s="1"/>
  <c r="G1416" i="1" s="1"/>
  <c r="D122" i="6"/>
  <c r="F121" i="6"/>
  <c r="F120" i="6"/>
  <c r="F119" i="6"/>
  <c r="E118" i="6"/>
  <c r="D118" i="6"/>
  <c r="F117" i="6"/>
  <c r="F116" i="6"/>
  <c r="E115" i="6"/>
  <c r="E114" i="6" s="1"/>
  <c r="I27" i="3" s="1"/>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C1348" i="1" s="1"/>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D245" i="5" s="1"/>
  <c r="F244" i="5"/>
  <c r="F243" i="5"/>
  <c r="E242" i="5"/>
  <c r="F242" i="5" s="1"/>
  <c r="D242" i="5"/>
  <c r="F241" i="5"/>
  <c r="F240" i="5"/>
  <c r="E239" i="5"/>
  <c r="E238" i="5" s="1"/>
  <c r="D1215" i="1" s="1"/>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F180" i="5" s="1"/>
  <c r="D180" i="5"/>
  <c r="F179" i="5"/>
  <c r="F178" i="5"/>
  <c r="D177" i="5"/>
  <c r="C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2" i="5" s="1"/>
  <c r="F141" i="5"/>
  <c r="F140" i="5"/>
  <c r="F139" i="5"/>
  <c r="F138" i="5"/>
  <c r="F137" i="5"/>
  <c r="F136" i="5"/>
  <c r="E135" i="5"/>
  <c r="E134" i="5" s="1"/>
  <c r="D135" i="5"/>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1056" i="1" s="1"/>
  <c r="D79" i="5"/>
  <c r="F79" i="5" s="1"/>
  <c r="D78" i="5"/>
  <c r="F77" i="5"/>
  <c r="F76" i="5"/>
  <c r="F75" i="5"/>
  <c r="F74" i="5"/>
  <c r="F73" i="5"/>
  <c r="F72" i="5"/>
  <c r="F71" i="5"/>
  <c r="F70" i="5"/>
  <c r="E70" i="5"/>
  <c r="D70" i="5"/>
  <c r="D69" i="5" s="1"/>
  <c r="E69" i="5"/>
  <c r="F67" i="5"/>
  <c r="F66" i="5"/>
  <c r="F65" i="5"/>
  <c r="F64" i="5"/>
  <c r="F63" i="5"/>
  <c r="E63" i="5"/>
  <c r="D63" i="5"/>
  <c r="F62" i="5"/>
  <c r="F61" i="5"/>
  <c r="F60" i="5"/>
  <c r="F59" i="5"/>
  <c r="F58" i="5"/>
  <c r="F57" i="5"/>
  <c r="E56" i="5"/>
  <c r="D1034" i="1" s="1"/>
  <c r="D56" i="5"/>
  <c r="F55" i="5"/>
  <c r="F54" i="5"/>
  <c r="F53" i="5"/>
  <c r="E52" i="5"/>
  <c r="F52" i="5"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C412" i="1" s="1"/>
  <c r="E416" i="4"/>
  <c r="E643" i="4" s="1"/>
  <c r="D637" i="1" s="1"/>
  <c r="D416" i="4"/>
  <c r="C411" i="1" s="1"/>
  <c r="F411" i="4"/>
  <c r="F410" i="4"/>
  <c r="F409" i="4"/>
  <c r="F406" i="4"/>
  <c r="F405" i="4"/>
  <c r="F404" i="4"/>
  <c r="F403" i="4"/>
  <c r="E402" i="4"/>
  <c r="F402" i="4" s="1"/>
  <c r="D402" i="4"/>
  <c r="F401" i="4"/>
  <c r="F400" i="4"/>
  <c r="E400" i="4"/>
  <c r="D400" i="4"/>
  <c r="F399" i="4"/>
  <c r="F398" i="4"/>
  <c r="E397" i="4"/>
  <c r="D397" i="4"/>
  <c r="E396" i="4"/>
  <c r="F395" i="4"/>
  <c r="F394" i="4"/>
  <c r="F393" i="4"/>
  <c r="F392" i="4"/>
  <c r="E391" i="4"/>
  <c r="D391" i="4"/>
  <c r="F391" i="4" s="1"/>
  <c r="F390" i="4"/>
  <c r="F389" i="4"/>
  <c r="F388" i="4"/>
  <c r="E388" i="4"/>
  <c r="D383" i="1" s="1"/>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F356" i="4"/>
  <c r="E356" i="4"/>
  <c r="D356" i="4"/>
  <c r="F355" i="4"/>
  <c r="F354" i="4"/>
  <c r="F353" i="4"/>
  <c r="E352" i="4"/>
  <c r="E351" i="4" s="1"/>
  <c r="D352" i="4"/>
  <c r="F352" i="4" s="1"/>
  <c r="F351" i="4"/>
  <c r="D351" i="4"/>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F231" i="4" s="1"/>
  <c r="D231" i="4"/>
  <c r="F230" i="4"/>
  <c r="F229" i="4"/>
  <c r="F228" i="4"/>
  <c r="E228" i="4"/>
  <c r="D228" i="4"/>
  <c r="F227" i="4"/>
  <c r="F226" i="4"/>
  <c r="E225" i="4"/>
  <c r="D225" i="4"/>
  <c r="F225" i="4" s="1"/>
  <c r="D224" i="4"/>
  <c r="F223" i="4"/>
  <c r="F222" i="4"/>
  <c r="F221" i="4"/>
  <c r="F220" i="4"/>
  <c r="F219" i="4"/>
  <c r="E219" i="4"/>
  <c r="D219" i="4"/>
  <c r="F218" i="4"/>
  <c r="F217" i="4"/>
  <c r="E216" i="4"/>
  <c r="D216" i="4"/>
  <c r="E215" i="4"/>
  <c r="F214" i="4"/>
  <c r="F213" i="4"/>
  <c r="F212" i="4"/>
  <c r="F211" i="4"/>
  <c r="E210" i="4"/>
  <c r="D206" i="1" s="1"/>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F164" i="4" s="1"/>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F140" i="4"/>
  <c r="E140" i="4"/>
  <c r="D140" i="4"/>
  <c r="D139" i="4" s="1"/>
  <c r="F139" i="4" s="1"/>
  <c r="E139" i="4"/>
  <c r="F138" i="4"/>
  <c r="F137" i="4"/>
  <c r="F136" i="4"/>
  <c r="F135" i="4"/>
  <c r="F134" i="4"/>
  <c r="E134" i="4"/>
  <c r="D134" i="4"/>
  <c r="D133" i="4" s="1"/>
  <c r="F133" i="4" s="1"/>
  <c r="E133" i="4"/>
  <c r="F132" i="4"/>
  <c r="F131" i="4"/>
  <c r="F130" i="4"/>
  <c r="F129" i="4"/>
  <c r="E128" i="4"/>
  <c r="F128" i="4" s="1"/>
  <c r="D128" i="4"/>
  <c r="F127" i="4"/>
  <c r="F126" i="4"/>
  <c r="E125" i="4"/>
  <c r="E124" i="4" s="1"/>
  <c r="D125" i="4"/>
  <c r="F125" i="4" s="1"/>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D82"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3" i="4"/>
  <c r="F72" i="4"/>
  <c r="E71" i="4"/>
  <c r="D71" i="4"/>
  <c r="F71" i="4" s="1"/>
  <c r="F70" i="4"/>
  <c r="F69" i="4"/>
  <c r="F68" i="4"/>
  <c r="E68" i="4"/>
  <c r="D68" i="4"/>
  <c r="F67" i="4"/>
  <c r="F66" i="4"/>
  <c r="E65" i="4"/>
  <c r="D65" i="4"/>
  <c r="F65" i="4" s="1"/>
  <c r="F64" i="4"/>
  <c r="F63" i="4"/>
  <c r="F62" i="4"/>
  <c r="E62" i="4"/>
  <c r="D62" i="4"/>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G1577" i="1"/>
  <c r="C1577" i="1"/>
  <c r="G1575" i="1"/>
  <c r="C1575" i="1"/>
  <c r="H1575" i="1" s="1"/>
  <c r="C1574" i="1"/>
  <c r="H1573" i="1"/>
  <c r="G1573" i="1"/>
  <c r="C1573" i="1"/>
  <c r="H1572" i="1"/>
  <c r="C1572" i="1"/>
  <c r="G1572" i="1" s="1"/>
  <c r="G1571" i="1"/>
  <c r="C1571" i="1"/>
  <c r="H1571" i="1" s="1"/>
  <c r="H1570" i="1"/>
  <c r="C1570" i="1"/>
  <c r="G1570" i="1" s="1"/>
  <c r="H1569" i="1"/>
  <c r="G1569" i="1"/>
  <c r="C1569" i="1"/>
  <c r="C1568" i="1"/>
  <c r="C1567" i="1"/>
  <c r="H1567" i="1" s="1"/>
  <c r="C1566" i="1"/>
  <c r="C1565" i="1"/>
  <c r="G1565" i="1" s="1"/>
  <c r="H1564" i="1"/>
  <c r="C1564" i="1"/>
  <c r="G1564" i="1" s="1"/>
  <c r="G1563" i="1"/>
  <c r="C1563" i="1"/>
  <c r="H1563" i="1" s="1"/>
  <c r="H1562" i="1"/>
  <c r="C1562" i="1"/>
  <c r="G1562" i="1" s="1"/>
  <c r="H1561" i="1"/>
  <c r="G1561" i="1"/>
  <c r="C1561" i="1"/>
  <c r="G1559" i="1"/>
  <c r="C1559" i="1"/>
  <c r="H1559" i="1" s="1"/>
  <c r="C1558" i="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H1548" i="1"/>
  <c r="C1548" i="1"/>
  <c r="G1548" i="1" s="1"/>
  <c r="C1547" i="1"/>
  <c r="H1547" i="1" s="1"/>
  <c r="C1546" i="1"/>
  <c r="G1546" i="1" s="1"/>
  <c r="C1544" i="1"/>
  <c r="G1543" i="1"/>
  <c r="C1543" i="1"/>
  <c r="H1543" i="1" s="1"/>
  <c r="C1542" i="1"/>
  <c r="H1541" i="1"/>
  <c r="G1541" i="1"/>
  <c r="C1541" i="1"/>
  <c r="H1540" i="1"/>
  <c r="C1539" i="1"/>
  <c r="H1539" i="1" s="1"/>
  <c r="H1538" i="1"/>
  <c r="C1538" i="1"/>
  <c r="G1538" i="1" s="1"/>
  <c r="H1537" i="1"/>
  <c r="G1537" i="1"/>
  <c r="C1537" i="1"/>
  <c r="C1536" i="1"/>
  <c r="C1535" i="1"/>
  <c r="H1535" i="1" s="1"/>
  <c r="C1534" i="1"/>
  <c r="C1533" i="1"/>
  <c r="G1533" i="1" s="1"/>
  <c r="C1532" i="1"/>
  <c r="G1532" i="1" s="1"/>
  <c r="C1531" i="1"/>
  <c r="H1531" i="1" s="1"/>
  <c r="C1530" i="1"/>
  <c r="G1530" i="1" s="1"/>
  <c r="H1529" i="1"/>
  <c r="G1529" i="1"/>
  <c r="C1529" i="1"/>
  <c r="C1528" i="1"/>
  <c r="G1527" i="1"/>
  <c r="C1527" i="1"/>
  <c r="H1527" i="1" s="1"/>
  <c r="C1526" i="1"/>
  <c r="H1525" i="1"/>
  <c r="G1525" i="1"/>
  <c r="C1525" i="1"/>
  <c r="G1523" i="1"/>
  <c r="C1523" i="1"/>
  <c r="H1523" i="1" s="1"/>
  <c r="H1522" i="1"/>
  <c r="C1522" i="1"/>
  <c r="G1522" i="1" s="1"/>
  <c r="H1521" i="1"/>
  <c r="G1521" i="1"/>
  <c r="C1521" i="1"/>
  <c r="C1520" i="1"/>
  <c r="G1519" i="1"/>
  <c r="C1519" i="1"/>
  <c r="H1519" i="1" s="1"/>
  <c r="H1516" i="1"/>
  <c r="C1516" i="1"/>
  <c r="G1516" i="1" s="1"/>
  <c r="C1515" i="1"/>
  <c r="H1515" i="1" s="1"/>
  <c r="H1514" i="1"/>
  <c r="C1514" i="1"/>
  <c r="G1514" i="1" s="1"/>
  <c r="H1513" i="1"/>
  <c r="G1513" i="1"/>
  <c r="C1513" i="1"/>
  <c r="C1512" i="1"/>
  <c r="C1510" i="1"/>
  <c r="G1509" i="1"/>
  <c r="C1509" i="1"/>
  <c r="H1509" i="1" s="1"/>
  <c r="C1508" i="1"/>
  <c r="G1508" i="1" s="1"/>
  <c r="C1507" i="1"/>
  <c r="H1507" i="1" s="1"/>
  <c r="C1506" i="1"/>
  <c r="G1506" i="1" s="1"/>
  <c r="H1505" i="1"/>
  <c r="G1505" i="1"/>
  <c r="C1505" i="1"/>
  <c r="C1504" i="1"/>
  <c r="G1503" i="1"/>
  <c r="C1503" i="1"/>
  <c r="H1503" i="1" s="1"/>
  <c r="C1502" i="1"/>
  <c r="H1500" i="1"/>
  <c r="C1500" i="1"/>
  <c r="G1500" i="1" s="1"/>
  <c r="C1498" i="1"/>
  <c r="C1497" i="1"/>
  <c r="H1497" i="1" s="1"/>
  <c r="H1496" i="1"/>
  <c r="C1496" i="1"/>
  <c r="G1496" i="1" s="1"/>
  <c r="G1495" i="1"/>
  <c r="C1495" i="1"/>
  <c r="H1495" i="1" s="1"/>
  <c r="H1494" i="1"/>
  <c r="C1494" i="1"/>
  <c r="G1494" i="1" s="1"/>
  <c r="H1493" i="1"/>
  <c r="G1493" i="1"/>
  <c r="C1493" i="1"/>
  <c r="C1492" i="1"/>
  <c r="C1491" i="1"/>
  <c r="H1491" i="1" s="1"/>
  <c r="C1490" i="1"/>
  <c r="C1489" i="1"/>
  <c r="H1489" i="1" s="1"/>
  <c r="C1488" i="1"/>
  <c r="G1488" i="1" s="1"/>
  <c r="G1487" i="1"/>
  <c r="C1487" i="1"/>
  <c r="H1487" i="1" s="1"/>
  <c r="C1486" i="1"/>
  <c r="G1486" i="1" s="1"/>
  <c r="C1485" i="1"/>
  <c r="H1485" i="1" s="1"/>
  <c r="C1484" i="1"/>
  <c r="C1482" i="1"/>
  <c r="C1480" i="1"/>
  <c r="G1480" i="1" s="1"/>
  <c r="G1479" i="1"/>
  <c r="D1479" i="1"/>
  <c r="C1479" i="1"/>
  <c r="G1478" i="1"/>
  <c r="D1478" i="1"/>
  <c r="C1478" i="1"/>
  <c r="G1477" i="1"/>
  <c r="D1477" i="1"/>
  <c r="C1477" i="1"/>
  <c r="G1476" i="1"/>
  <c r="D1476" i="1"/>
  <c r="C1476" i="1"/>
  <c r="D1475" i="1"/>
  <c r="C1475" i="1"/>
  <c r="D1474" i="1"/>
  <c r="C1474" i="1"/>
  <c r="G1473" i="1"/>
  <c r="D1473" i="1"/>
  <c r="C1473" i="1"/>
  <c r="G1472" i="1"/>
  <c r="D1472" i="1"/>
  <c r="C1472" i="1"/>
  <c r="D1471" i="1"/>
  <c r="C1471" i="1"/>
  <c r="D1470" i="1"/>
  <c r="C1470" i="1"/>
  <c r="H1470" i="1" s="1"/>
  <c r="G1469" i="1"/>
  <c r="D1469" i="1"/>
  <c r="C1469" i="1"/>
  <c r="H1469" i="1" s="1"/>
  <c r="D1468" i="1"/>
  <c r="C1468" i="1"/>
  <c r="D1467" i="1"/>
  <c r="C1467" i="1"/>
  <c r="G1466" i="1"/>
  <c r="D1466" i="1"/>
  <c r="C1466" i="1"/>
  <c r="G1465" i="1"/>
  <c r="D1465" i="1"/>
  <c r="C1465" i="1"/>
  <c r="D1464" i="1"/>
  <c r="C1464" i="1"/>
  <c r="D1463" i="1"/>
  <c r="C1463" i="1"/>
  <c r="G1462" i="1"/>
  <c r="D1462" i="1"/>
  <c r="C1462" i="1"/>
  <c r="G1461" i="1"/>
  <c r="D1461" i="1"/>
  <c r="C1461" i="1"/>
  <c r="H1461" i="1" s="1"/>
  <c r="G1460" i="1"/>
  <c r="D1460" i="1"/>
  <c r="C1460" i="1"/>
  <c r="G1459" i="1"/>
  <c r="D1459" i="1"/>
  <c r="C1459" i="1"/>
  <c r="J1458" i="1"/>
  <c r="G1458" i="1"/>
  <c r="I1458" i="1" s="1"/>
  <c r="D1458" i="1"/>
  <c r="C1458" i="1"/>
  <c r="H1458" i="1" s="1"/>
  <c r="H1457" i="1"/>
  <c r="D1457" i="1"/>
  <c r="C1457" i="1"/>
  <c r="J1457" i="1" s="1"/>
  <c r="D1456" i="1"/>
  <c r="C1456" i="1"/>
  <c r="D1455" i="1"/>
  <c r="H1455" i="1" s="1"/>
  <c r="C1455" i="1"/>
  <c r="D1454" i="1"/>
  <c r="H1454" i="1" s="1"/>
  <c r="C1454" i="1"/>
  <c r="D1453" i="1"/>
  <c r="H1453" i="1" s="1"/>
  <c r="C1453" i="1"/>
  <c r="D1452" i="1"/>
  <c r="H1452" i="1" s="1"/>
  <c r="C1452" i="1"/>
  <c r="D1451" i="1"/>
  <c r="G1451" i="1" s="1"/>
  <c r="C1451" i="1"/>
  <c r="D1450" i="1"/>
  <c r="C1450" i="1"/>
  <c r="G1450" i="1" s="1"/>
  <c r="J1449" i="1"/>
  <c r="D1449" i="1"/>
  <c r="H1449" i="1" s="1"/>
  <c r="C1449" i="1"/>
  <c r="D1448" i="1"/>
  <c r="H1448" i="1" s="1"/>
  <c r="C1448" i="1"/>
  <c r="J1447" i="1"/>
  <c r="H1447" i="1"/>
  <c r="G1447" i="1"/>
  <c r="I1447" i="1" s="1"/>
  <c r="D1447" i="1"/>
  <c r="C1447" i="1"/>
  <c r="D1446" i="1"/>
  <c r="C1446" i="1"/>
  <c r="G1446" i="1" s="1"/>
  <c r="J1445" i="1"/>
  <c r="D1445" i="1"/>
  <c r="C1445" i="1"/>
  <c r="H1445" i="1" s="1"/>
  <c r="D1444" i="1"/>
  <c r="C1444" i="1"/>
  <c r="D1443" i="1"/>
  <c r="G1443" i="1" s="1"/>
  <c r="C1443" i="1"/>
  <c r="H1442" i="1"/>
  <c r="G1442" i="1"/>
  <c r="I1442" i="1" s="1"/>
  <c r="D1442" i="1"/>
  <c r="C1442" i="1"/>
  <c r="J1442" i="1" s="1"/>
  <c r="D1441" i="1"/>
  <c r="C1441" i="1"/>
  <c r="H1441" i="1" s="1"/>
  <c r="D1440" i="1"/>
  <c r="C1440" i="1"/>
  <c r="D1439" i="1"/>
  <c r="C1439" i="1"/>
  <c r="D1438" i="1"/>
  <c r="C1438" i="1"/>
  <c r="D1437" i="1"/>
  <c r="C1437" i="1"/>
  <c r="H1437" i="1" s="1"/>
  <c r="D1434" i="1"/>
  <c r="C1434" i="1"/>
  <c r="D1433" i="1"/>
  <c r="C1433" i="1"/>
  <c r="H1433" i="1" s="1"/>
  <c r="G1432" i="1"/>
  <c r="D1432" i="1"/>
  <c r="C1432" i="1"/>
  <c r="D1431" i="1"/>
  <c r="G1431" i="1" s="1"/>
  <c r="C1431" i="1"/>
  <c r="D1430" i="1"/>
  <c r="C1430" i="1"/>
  <c r="D1429" i="1"/>
  <c r="C1429" i="1"/>
  <c r="G1428" i="1"/>
  <c r="D1428" i="1"/>
  <c r="C1428" i="1"/>
  <c r="H1428" i="1" s="1"/>
  <c r="D1427" i="1"/>
  <c r="G1427" i="1" s="1"/>
  <c r="C1427" i="1"/>
  <c r="D1426" i="1"/>
  <c r="C1426" i="1"/>
  <c r="D1425" i="1"/>
  <c r="C1425" i="1"/>
  <c r="H1425" i="1" s="1"/>
  <c r="G1424" i="1"/>
  <c r="D1424" i="1"/>
  <c r="C1424" i="1"/>
  <c r="H1424" i="1" s="1"/>
  <c r="D1422" i="1"/>
  <c r="C1422" i="1"/>
  <c r="D1421" i="1"/>
  <c r="C1421" i="1"/>
  <c r="H1421" i="1" s="1"/>
  <c r="G1420" i="1"/>
  <c r="D1420" i="1"/>
  <c r="C1420" i="1"/>
  <c r="H1420" i="1" s="1"/>
  <c r="D1419" i="1"/>
  <c r="G1419" i="1" s="1"/>
  <c r="C1419" i="1"/>
  <c r="D1418" i="1"/>
  <c r="C1418" i="1"/>
  <c r="D1417" i="1"/>
  <c r="C1417" i="1"/>
  <c r="H1417" i="1" s="1"/>
  <c r="C1416" i="1"/>
  <c r="D1415" i="1"/>
  <c r="G1415" i="1" s="1"/>
  <c r="C1415" i="1"/>
  <c r="D1414" i="1"/>
  <c r="C1414" i="1"/>
  <c r="D1413" i="1"/>
  <c r="C1413" i="1"/>
  <c r="G1412" i="1"/>
  <c r="D1412" i="1"/>
  <c r="C1412" i="1"/>
  <c r="H1412" i="1" s="1"/>
  <c r="D1411" i="1"/>
  <c r="G1411" i="1" s="1"/>
  <c r="C1411" i="1"/>
  <c r="D1410" i="1"/>
  <c r="C1410" i="1"/>
  <c r="D1409" i="1"/>
  <c r="C1409" i="1"/>
  <c r="D1407" i="1"/>
  <c r="G1407" i="1" s="1"/>
  <c r="C1407" i="1"/>
  <c r="D1406" i="1"/>
  <c r="C1406" i="1"/>
  <c r="D1405" i="1"/>
  <c r="C1405" i="1"/>
  <c r="H1405" i="1" s="1"/>
  <c r="G1404" i="1"/>
  <c r="D1404" i="1"/>
  <c r="C1404" i="1"/>
  <c r="H1404" i="1" s="1"/>
  <c r="D1403" i="1"/>
  <c r="G1403" i="1" s="1"/>
  <c r="C1403" i="1"/>
  <c r="D1402" i="1"/>
  <c r="C1402" i="1"/>
  <c r="D1401" i="1"/>
  <c r="C1401" i="1"/>
  <c r="G1400" i="1"/>
  <c r="D1400" i="1"/>
  <c r="C1400" i="1"/>
  <c r="H1400" i="1" s="1"/>
  <c r="D1399" i="1"/>
  <c r="G1399" i="1" s="1"/>
  <c r="C1399" i="1"/>
  <c r="D1398" i="1"/>
  <c r="C1398" i="1"/>
  <c r="D1397" i="1"/>
  <c r="C1397" i="1"/>
  <c r="H1397" i="1" s="1"/>
  <c r="G1396" i="1"/>
  <c r="D1396" i="1"/>
  <c r="C1396" i="1"/>
  <c r="H1396" i="1" s="1"/>
  <c r="D1395" i="1"/>
  <c r="G1395" i="1" s="1"/>
  <c r="C1395" i="1"/>
  <c r="D1394" i="1"/>
  <c r="C1394" i="1"/>
  <c r="D1393" i="1"/>
  <c r="C1393" i="1"/>
  <c r="H1393" i="1" s="1"/>
  <c r="G1392" i="1"/>
  <c r="D1392" i="1"/>
  <c r="C1392" i="1"/>
  <c r="H1392" i="1" s="1"/>
  <c r="D1391" i="1"/>
  <c r="G1391" i="1" s="1"/>
  <c r="C1391" i="1"/>
  <c r="D1390" i="1"/>
  <c r="C1390" i="1"/>
  <c r="D1389" i="1"/>
  <c r="C1389" i="1"/>
  <c r="H1389" i="1" s="1"/>
  <c r="G1388" i="1"/>
  <c r="D1388" i="1"/>
  <c r="C1388" i="1"/>
  <c r="H1388" i="1" s="1"/>
  <c r="D1387" i="1"/>
  <c r="G1387" i="1" s="1"/>
  <c r="C1387" i="1"/>
  <c r="D1386" i="1"/>
  <c r="C1386" i="1"/>
  <c r="D1385" i="1"/>
  <c r="C1385" i="1"/>
  <c r="H1385" i="1" s="1"/>
  <c r="G1384" i="1"/>
  <c r="D1384" i="1"/>
  <c r="C1384" i="1"/>
  <c r="H1384" i="1" s="1"/>
  <c r="D1383" i="1"/>
  <c r="D1382" i="1"/>
  <c r="C1382" i="1"/>
  <c r="D1381" i="1"/>
  <c r="C1381" i="1"/>
  <c r="H1381" i="1" s="1"/>
  <c r="D1380" i="1"/>
  <c r="G1380" i="1" s="1"/>
  <c r="C1380" i="1"/>
  <c r="D1379" i="1"/>
  <c r="G1379" i="1" s="1"/>
  <c r="C1379" i="1"/>
  <c r="D1378" i="1"/>
  <c r="C1378" i="1"/>
  <c r="D1377" i="1"/>
  <c r="C1377" i="1"/>
  <c r="H1377" i="1" s="1"/>
  <c r="D1376" i="1"/>
  <c r="G1376" i="1" s="1"/>
  <c r="C1376" i="1"/>
  <c r="D1375" i="1"/>
  <c r="G1375" i="1" s="1"/>
  <c r="C1375" i="1"/>
  <c r="D1374" i="1"/>
  <c r="C1374" i="1"/>
  <c r="D1373" i="1"/>
  <c r="C1373" i="1"/>
  <c r="H1373" i="1" s="1"/>
  <c r="G1372" i="1"/>
  <c r="D1372" i="1"/>
  <c r="C1372" i="1"/>
  <c r="H1372" i="1" s="1"/>
  <c r="D1371" i="1"/>
  <c r="G1371" i="1" s="1"/>
  <c r="C1371" i="1"/>
  <c r="D1370" i="1"/>
  <c r="C1370" i="1"/>
  <c r="D1369" i="1"/>
  <c r="C1369" i="1"/>
  <c r="H1369" i="1" s="1"/>
  <c r="G1368" i="1"/>
  <c r="D1368" i="1"/>
  <c r="C1368" i="1"/>
  <c r="H1368" i="1" s="1"/>
  <c r="D1367" i="1"/>
  <c r="G1367" i="1" s="1"/>
  <c r="C1367" i="1"/>
  <c r="D1366" i="1"/>
  <c r="C1366" i="1"/>
  <c r="D1365" i="1"/>
  <c r="C1365" i="1"/>
  <c r="H1365" i="1" s="1"/>
  <c r="G1364" i="1"/>
  <c r="D1364" i="1"/>
  <c r="C1364" i="1"/>
  <c r="H1364" i="1" s="1"/>
  <c r="D1363" i="1"/>
  <c r="G1363" i="1" s="1"/>
  <c r="C1363" i="1"/>
  <c r="D1362" i="1"/>
  <c r="C1362" i="1"/>
  <c r="D1361" i="1"/>
  <c r="C1361" i="1"/>
  <c r="H1361" i="1" s="1"/>
  <c r="G1360" i="1"/>
  <c r="D1360" i="1"/>
  <c r="C1360" i="1"/>
  <c r="H1360" i="1" s="1"/>
  <c r="D1359" i="1"/>
  <c r="G1359" i="1" s="1"/>
  <c r="C1359" i="1"/>
  <c r="D1358" i="1"/>
  <c r="C1358" i="1"/>
  <c r="D1357" i="1"/>
  <c r="C1357" i="1"/>
  <c r="H1357" i="1" s="1"/>
  <c r="G1356" i="1"/>
  <c r="D1356" i="1"/>
  <c r="C1356" i="1"/>
  <c r="H1356" i="1" s="1"/>
  <c r="D1355" i="1"/>
  <c r="G1355" i="1" s="1"/>
  <c r="C1355" i="1"/>
  <c r="D1354" i="1"/>
  <c r="C1354" i="1"/>
  <c r="D1353" i="1"/>
  <c r="C1353" i="1"/>
  <c r="H1353" i="1" s="1"/>
  <c r="G1352" i="1"/>
  <c r="D1352" i="1"/>
  <c r="C1352" i="1"/>
  <c r="H1352" i="1" s="1"/>
  <c r="D1351" i="1"/>
  <c r="G1351" i="1" s="1"/>
  <c r="C1351" i="1"/>
  <c r="D1350" i="1"/>
  <c r="C1350" i="1"/>
  <c r="D1349" i="1"/>
  <c r="C1349" i="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D1324" i="1"/>
  <c r="C1324" i="1"/>
  <c r="H1323" i="1"/>
  <c r="D1323" i="1"/>
  <c r="C1323" i="1"/>
  <c r="G1323" i="1" s="1"/>
  <c r="D1322" i="1"/>
  <c r="C1322" i="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D1302" i="1"/>
  <c r="C1302" i="1"/>
  <c r="H1302" i="1" s="1"/>
  <c r="D1301" i="1"/>
  <c r="H1301" i="1" s="1"/>
  <c r="C1301" i="1"/>
  <c r="C1300"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D1266" i="1"/>
  <c r="C1266" i="1"/>
  <c r="D1265" i="1"/>
  <c r="H1265" i="1" s="1"/>
  <c r="C1265" i="1"/>
  <c r="G1265" i="1" s="1"/>
  <c r="D1264" i="1"/>
  <c r="H1264" i="1" s="1"/>
  <c r="C1264" i="1"/>
  <c r="D1263" i="1"/>
  <c r="H1263" i="1" s="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D1247" i="1"/>
  <c r="H1247" i="1" s="1"/>
  <c r="C1247" i="1"/>
  <c r="H1246" i="1"/>
  <c r="D1246" i="1"/>
  <c r="C1246" i="1"/>
  <c r="G1246" i="1" s="1"/>
  <c r="D1245" i="1"/>
  <c r="H1245" i="1" s="1"/>
  <c r="C1245" i="1"/>
  <c r="D1244" i="1"/>
  <c r="C1244" i="1"/>
  <c r="G1244" i="1" s="1"/>
  <c r="H1243" i="1"/>
  <c r="D1243" i="1"/>
  <c r="C1243" i="1"/>
  <c r="G1243" i="1" s="1"/>
  <c r="D1242" i="1"/>
  <c r="H1242" i="1" s="1"/>
  <c r="C1242" i="1"/>
  <c r="D1241" i="1"/>
  <c r="H1241" i="1" s="1"/>
  <c r="C1241" i="1"/>
  <c r="G1241" i="1" s="1"/>
  <c r="D1240" i="1"/>
  <c r="C1240" i="1"/>
  <c r="H1239" i="1"/>
  <c r="D1239" i="1"/>
  <c r="C1239" i="1"/>
  <c r="G1239" i="1" s="1"/>
  <c r="H1238" i="1"/>
  <c r="D1238" i="1"/>
  <c r="C1238" i="1"/>
  <c r="G1238" i="1" s="1"/>
  <c r="D1237" i="1"/>
  <c r="H1237" i="1" s="1"/>
  <c r="C1237" i="1"/>
  <c r="D1236" i="1"/>
  <c r="H1236" i="1" s="1"/>
  <c r="C1236" i="1"/>
  <c r="H1234" i="1"/>
  <c r="D1234" i="1"/>
  <c r="C1234" i="1"/>
  <c r="G1234" i="1" s="1"/>
  <c r="D1233" i="1"/>
  <c r="H1233" i="1" s="1"/>
  <c r="C1233" i="1"/>
  <c r="D1232" i="1"/>
  <c r="C1232" i="1"/>
  <c r="G1232" i="1" s="1"/>
  <c r="H1231" i="1"/>
  <c r="D1231" i="1"/>
  <c r="C1231" i="1"/>
  <c r="G1231" i="1" s="1"/>
  <c r="H1230" i="1"/>
  <c r="D1230" i="1"/>
  <c r="C1230" i="1"/>
  <c r="G1230" i="1" s="1"/>
  <c r="H1229" i="1"/>
  <c r="D1229" i="1"/>
  <c r="C1229" i="1"/>
  <c r="G1229" i="1" s="1"/>
  <c r="H1228" i="1"/>
  <c r="D1228" i="1"/>
  <c r="C1228" i="1"/>
  <c r="G1228" i="1" s="1"/>
  <c r="D1227" i="1"/>
  <c r="H1227" i="1" s="1"/>
  <c r="C1227" i="1"/>
  <c r="D1226" i="1"/>
  <c r="H1226" i="1" s="1"/>
  <c r="C1226" i="1"/>
  <c r="H1225" i="1"/>
  <c r="D1225" i="1"/>
  <c r="C1225" i="1"/>
  <c r="G1225" i="1" s="1"/>
  <c r="D1224" i="1"/>
  <c r="C1224" i="1"/>
  <c r="C1223" i="1"/>
  <c r="D1221" i="1"/>
  <c r="H1221" i="1" s="1"/>
  <c r="C1221" i="1"/>
  <c r="G1221" i="1" s="1"/>
  <c r="D1220" i="1"/>
  <c r="H1220" i="1" s="1"/>
  <c r="C1220" i="1"/>
  <c r="D1219" i="1"/>
  <c r="H1219" i="1" s="1"/>
  <c r="C1219" i="1"/>
  <c r="G1219" i="1" s="1"/>
  <c r="D1218" i="1"/>
  <c r="H1218" i="1" s="1"/>
  <c r="C1218" i="1"/>
  <c r="G1218" i="1" s="1"/>
  <c r="D1217" i="1"/>
  <c r="H1217" i="1" s="1"/>
  <c r="C1217" i="1"/>
  <c r="C1216" i="1"/>
  <c r="D1213" i="1"/>
  <c r="H1213" i="1" s="1"/>
  <c r="C1213" i="1"/>
  <c r="G1213" i="1" s="1"/>
  <c r="H1212" i="1"/>
  <c r="D1212" i="1"/>
  <c r="C1212" i="1"/>
  <c r="G1212" i="1" s="1"/>
  <c r="H1211" i="1"/>
  <c r="D1211" i="1"/>
  <c r="C1211" i="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D1194" i="1"/>
  <c r="H1194" i="1" s="1"/>
  <c r="C1194" i="1"/>
  <c r="H1193" i="1"/>
  <c r="D1193" i="1"/>
  <c r="C1193" i="1"/>
  <c r="G1193" i="1" s="1"/>
  <c r="H1192" i="1"/>
  <c r="D1192" i="1"/>
  <c r="C1192" i="1"/>
  <c r="G1192" i="1" s="1"/>
  <c r="H1191" i="1"/>
  <c r="D1191" i="1"/>
  <c r="C1191" i="1"/>
  <c r="G1191" i="1" s="1"/>
  <c r="H1190" i="1"/>
  <c r="D1190" i="1"/>
  <c r="C1190" i="1"/>
  <c r="G1190" i="1" s="1"/>
  <c r="H1189" i="1"/>
  <c r="D1189" i="1"/>
  <c r="C1189" i="1"/>
  <c r="H1188" i="1"/>
  <c r="D1188" i="1"/>
  <c r="C1188" i="1"/>
  <c r="G1188" i="1" s="1"/>
  <c r="H1187" i="1"/>
  <c r="D1187" i="1"/>
  <c r="C1187" i="1"/>
  <c r="G1187" i="1" s="1"/>
  <c r="H1186" i="1"/>
  <c r="D1186" i="1"/>
  <c r="C1186" i="1"/>
  <c r="G1186" i="1" s="1"/>
  <c r="H1185" i="1"/>
  <c r="D1185" i="1"/>
  <c r="C1185" i="1"/>
  <c r="G1185" i="1" s="1"/>
  <c r="D1184" i="1"/>
  <c r="H1184" i="1" s="1"/>
  <c r="C1184" i="1"/>
  <c r="C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D1172" i="1"/>
  <c r="C1172" i="1"/>
  <c r="H1172" i="1" s="1"/>
  <c r="D1171" i="1"/>
  <c r="C1171" i="1"/>
  <c r="G1171" i="1" s="1"/>
  <c r="H1170" i="1"/>
  <c r="D1170" i="1"/>
  <c r="C1170" i="1"/>
  <c r="G1170" i="1" s="1"/>
  <c r="H1169" i="1"/>
  <c r="D1169" i="1"/>
  <c r="C1169" i="1"/>
  <c r="D1168" i="1"/>
  <c r="C1168" i="1"/>
  <c r="H1168" i="1" s="1"/>
  <c r="D1167" i="1"/>
  <c r="D1166" i="1"/>
  <c r="H1166" i="1" s="1"/>
  <c r="C1166" i="1"/>
  <c r="G1166" i="1" s="1"/>
  <c r="D1165" i="1"/>
  <c r="H1165" i="1" s="1"/>
  <c r="C1165" i="1"/>
  <c r="D1164" i="1"/>
  <c r="C1164" i="1"/>
  <c r="H1164" i="1" s="1"/>
  <c r="D1163" i="1"/>
  <c r="C1163" i="1"/>
  <c r="D1162" i="1"/>
  <c r="H1162" i="1" s="1"/>
  <c r="C1162" i="1"/>
  <c r="H1161" i="1"/>
  <c r="D1161" i="1"/>
  <c r="C1161" i="1"/>
  <c r="D1160" i="1"/>
  <c r="C1160" i="1"/>
  <c r="D1159" i="1"/>
  <c r="C1159" i="1"/>
  <c r="G1159" i="1" s="1"/>
  <c r="H1158" i="1"/>
  <c r="D1158" i="1"/>
  <c r="C1158" i="1"/>
  <c r="G1158" i="1" s="1"/>
  <c r="D1157" i="1"/>
  <c r="H1157" i="1" s="1"/>
  <c r="C1157" i="1"/>
  <c r="D1156" i="1"/>
  <c r="C1156" i="1"/>
  <c r="D1155" i="1"/>
  <c r="C1155" i="1"/>
  <c r="G1155" i="1" s="1"/>
  <c r="D1151" i="1"/>
  <c r="C1151" i="1"/>
  <c r="G1151" i="1" s="1"/>
  <c r="H1150" i="1"/>
  <c r="D1150" i="1"/>
  <c r="C1150" i="1"/>
  <c r="G1150" i="1" s="1"/>
  <c r="D1149" i="1"/>
  <c r="H1149" i="1" s="1"/>
  <c r="C1149" i="1"/>
  <c r="C1148" i="1"/>
  <c r="D1147" i="1"/>
  <c r="C1147" i="1"/>
  <c r="G1147" i="1" s="1"/>
  <c r="H1146" i="1"/>
  <c r="D1146" i="1"/>
  <c r="C1146" i="1"/>
  <c r="G1146" i="1" s="1"/>
  <c r="H1145" i="1"/>
  <c r="D1145" i="1"/>
  <c r="C1145" i="1"/>
  <c r="D1144" i="1"/>
  <c r="C1144" i="1"/>
  <c r="D1143" i="1"/>
  <c r="C1143" i="1"/>
  <c r="G1143" i="1" s="1"/>
  <c r="H1142" i="1"/>
  <c r="D1142" i="1"/>
  <c r="C1142" i="1"/>
  <c r="G1142" i="1" s="1"/>
  <c r="D1141" i="1"/>
  <c r="H1141" i="1" s="1"/>
  <c r="C1141" i="1"/>
  <c r="D1140" i="1"/>
  <c r="C1140" i="1"/>
  <c r="H1140" i="1" s="1"/>
  <c r="D1139" i="1"/>
  <c r="C1139" i="1"/>
  <c r="G1139" i="1" s="1"/>
  <c r="H1138" i="1"/>
  <c r="D1138" i="1"/>
  <c r="C1138" i="1"/>
  <c r="G1138" i="1" s="1"/>
  <c r="D1137" i="1"/>
  <c r="H1137" i="1" s="1"/>
  <c r="C1137" i="1"/>
  <c r="D1136" i="1"/>
  <c r="C1136" i="1"/>
  <c r="D1135" i="1"/>
  <c r="C1135" i="1"/>
  <c r="G1135" i="1" s="1"/>
  <c r="H1134" i="1"/>
  <c r="D1134" i="1"/>
  <c r="C1134" i="1"/>
  <c r="G1134" i="1" s="1"/>
  <c r="H1133" i="1"/>
  <c r="D1133" i="1"/>
  <c r="C1133" i="1"/>
  <c r="D1132" i="1"/>
  <c r="C1132" i="1"/>
  <c r="H1132" i="1" s="1"/>
  <c r="D1131" i="1"/>
  <c r="C1131" i="1"/>
  <c r="G1131" i="1" s="1"/>
  <c r="H1130" i="1"/>
  <c r="D1130" i="1"/>
  <c r="C1130" i="1"/>
  <c r="G1130" i="1" s="1"/>
  <c r="H1129" i="1"/>
  <c r="D1129" i="1"/>
  <c r="C1129" i="1"/>
  <c r="D1128" i="1"/>
  <c r="C1128" i="1"/>
  <c r="H1128" i="1" s="1"/>
  <c r="D1127" i="1"/>
  <c r="C1127" i="1"/>
  <c r="G1127" i="1" s="1"/>
  <c r="H1126" i="1"/>
  <c r="D1126" i="1"/>
  <c r="C1126" i="1"/>
  <c r="G1126" i="1" s="1"/>
  <c r="D1125" i="1"/>
  <c r="H1125" i="1" s="1"/>
  <c r="C1125" i="1"/>
  <c r="C1124" i="1"/>
  <c r="D1123" i="1"/>
  <c r="C1123" i="1"/>
  <c r="G1123" i="1" s="1"/>
  <c r="H1122" i="1"/>
  <c r="D1122" i="1"/>
  <c r="C1122" i="1"/>
  <c r="G1122" i="1" s="1"/>
  <c r="H1121" i="1"/>
  <c r="D1121" i="1"/>
  <c r="C1121" i="1"/>
  <c r="D1120" i="1"/>
  <c r="C1120" i="1"/>
  <c r="H1120" i="1" s="1"/>
  <c r="D1119" i="1"/>
  <c r="C1119" i="1"/>
  <c r="G1119" i="1" s="1"/>
  <c r="H1118" i="1"/>
  <c r="D1118" i="1"/>
  <c r="C1118" i="1"/>
  <c r="G1118" i="1" s="1"/>
  <c r="D1117" i="1"/>
  <c r="H1117" i="1" s="1"/>
  <c r="C1117" i="1"/>
  <c r="D1116" i="1"/>
  <c r="C1116" i="1"/>
  <c r="H1116" i="1" s="1"/>
  <c r="D1115" i="1"/>
  <c r="C1115" i="1"/>
  <c r="G1115" i="1" s="1"/>
  <c r="H1114" i="1"/>
  <c r="D1114" i="1"/>
  <c r="C1114" i="1"/>
  <c r="G1114" i="1" s="1"/>
  <c r="C1113" i="1"/>
  <c r="D1112" i="1"/>
  <c r="C1112" i="1"/>
  <c r="D1111" i="1"/>
  <c r="C1111" i="1"/>
  <c r="G1111" i="1" s="1"/>
  <c r="H1110" i="1"/>
  <c r="D1110" i="1"/>
  <c r="C1110" i="1"/>
  <c r="G1110" i="1" s="1"/>
  <c r="H1109" i="1"/>
  <c r="D1109" i="1"/>
  <c r="C1109" i="1"/>
  <c r="D1108" i="1"/>
  <c r="C1108" i="1"/>
  <c r="H1108" i="1" s="1"/>
  <c r="D1107" i="1"/>
  <c r="C1107" i="1"/>
  <c r="G1107" i="1" s="1"/>
  <c r="H1106" i="1"/>
  <c r="D1106" i="1"/>
  <c r="C1106" i="1"/>
  <c r="G1106" i="1" s="1"/>
  <c r="H1105" i="1"/>
  <c r="D1105" i="1"/>
  <c r="C1105" i="1"/>
  <c r="D1104" i="1"/>
  <c r="C1104" i="1"/>
  <c r="H1104" i="1" s="1"/>
  <c r="D1103" i="1"/>
  <c r="C1103" i="1"/>
  <c r="G1103" i="1" s="1"/>
  <c r="H1102" i="1"/>
  <c r="D1102" i="1"/>
  <c r="C1102" i="1"/>
  <c r="G1102" i="1" s="1"/>
  <c r="H1101" i="1"/>
  <c r="D1101" i="1"/>
  <c r="C1101" i="1"/>
  <c r="D1100" i="1"/>
  <c r="C1100" i="1"/>
  <c r="H1100" i="1" s="1"/>
  <c r="D1099" i="1"/>
  <c r="C1099" i="1"/>
  <c r="G1099" i="1" s="1"/>
  <c r="H1098" i="1"/>
  <c r="D1098" i="1"/>
  <c r="C1098" i="1"/>
  <c r="G1098" i="1" s="1"/>
  <c r="H1097" i="1"/>
  <c r="D1097" i="1"/>
  <c r="C1097" i="1"/>
  <c r="D1096" i="1"/>
  <c r="C1096" i="1"/>
  <c r="H1096" i="1" s="1"/>
  <c r="D1095" i="1"/>
  <c r="C1095" i="1"/>
  <c r="G1095" i="1" s="1"/>
  <c r="H1094" i="1"/>
  <c r="D1094" i="1"/>
  <c r="C1094" i="1"/>
  <c r="G1094" i="1" s="1"/>
  <c r="H1093" i="1"/>
  <c r="D1093" i="1"/>
  <c r="C1093" i="1"/>
  <c r="D1092" i="1"/>
  <c r="C1092" i="1"/>
  <c r="H1092" i="1" s="1"/>
  <c r="D1091" i="1"/>
  <c r="C1091" i="1"/>
  <c r="G1091" i="1" s="1"/>
  <c r="H1090" i="1"/>
  <c r="D1090" i="1"/>
  <c r="C1090" i="1"/>
  <c r="G1090" i="1" s="1"/>
  <c r="H1089" i="1"/>
  <c r="D1089" i="1"/>
  <c r="C1089" i="1"/>
  <c r="D1088" i="1"/>
  <c r="C1088" i="1"/>
  <c r="H1088" i="1" s="1"/>
  <c r="D1087" i="1"/>
  <c r="C1087" i="1"/>
  <c r="G1087" i="1" s="1"/>
  <c r="H1086" i="1"/>
  <c r="D1086" i="1"/>
  <c r="C1086" i="1"/>
  <c r="G1086" i="1" s="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D1033" i="1"/>
  <c r="H1033" i="1" s="1"/>
  <c r="C1033" i="1"/>
  <c r="H1032" i="1"/>
  <c r="G1032" i="1"/>
  <c r="D1032" i="1"/>
  <c r="C1032" i="1"/>
  <c r="D1031" i="1"/>
  <c r="H1031" i="1" s="1"/>
  <c r="C1031" i="1"/>
  <c r="D1030" i="1"/>
  <c r="G1030" i="1" s="1"/>
  <c r="C1030" i="1"/>
  <c r="H1029" i="1"/>
  <c r="G1029" i="1"/>
  <c r="D1029" i="1"/>
  <c r="C1029" i="1"/>
  <c r="H1028" i="1"/>
  <c r="D1028" i="1"/>
  <c r="G1028" i="1" s="1"/>
  <c r="C1028" i="1"/>
  <c r="H1027" i="1"/>
  <c r="D1027" i="1"/>
  <c r="C1027" i="1"/>
  <c r="G1027" i="1" s="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D1004" i="1"/>
  <c r="C1004" i="1"/>
  <c r="G1003" i="1"/>
  <c r="D1003" i="1"/>
  <c r="H1003" i="1" s="1"/>
  <c r="C1003" i="1"/>
  <c r="D1002" i="1"/>
  <c r="H1002" i="1" s="1"/>
  <c r="C1002" i="1"/>
  <c r="H1001" i="1"/>
  <c r="G1001" i="1"/>
  <c r="D1001" i="1"/>
  <c r="C1001" i="1"/>
  <c r="G1000" i="1"/>
  <c r="D1000" i="1"/>
  <c r="H1000" i="1" s="1"/>
  <c r="C1000" i="1"/>
  <c r="G999" i="1"/>
  <c r="D999" i="1"/>
  <c r="H999" i="1" s="1"/>
  <c r="C999" i="1"/>
  <c r="H998" i="1"/>
  <c r="G998" i="1"/>
  <c r="D998" i="1"/>
  <c r="C998" i="1"/>
  <c r="H996" i="1"/>
  <c r="D996" i="1"/>
  <c r="G996" i="1" s="1"/>
  <c r="C996" i="1"/>
  <c r="D995" i="1"/>
  <c r="C995" i="1"/>
  <c r="H995" i="1" s="1"/>
  <c r="H994" i="1"/>
  <c r="G994" i="1"/>
  <c r="D994" i="1"/>
  <c r="C994" i="1"/>
  <c r="H993" i="1"/>
  <c r="G993" i="1"/>
  <c r="D993" i="1"/>
  <c r="C993" i="1"/>
  <c r="H992" i="1"/>
  <c r="G992" i="1"/>
  <c r="D992" i="1"/>
  <c r="C992" i="1"/>
  <c r="D991" i="1"/>
  <c r="H989" i="1"/>
  <c r="G989" i="1"/>
  <c r="D989" i="1"/>
  <c r="C989" i="1"/>
  <c r="H988" i="1"/>
  <c r="G988" i="1"/>
  <c r="D988" i="1"/>
  <c r="C988" i="1"/>
  <c r="H987" i="1"/>
  <c r="D987" i="1"/>
  <c r="C987" i="1"/>
  <c r="G987" i="1" s="1"/>
  <c r="H986" i="1"/>
  <c r="D986" i="1"/>
  <c r="C986" i="1"/>
  <c r="G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H947" i="1" s="1"/>
  <c r="C947" i="1"/>
  <c r="D946" i="1"/>
  <c r="H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G893" i="1"/>
  <c r="D893" i="1"/>
  <c r="H893" i="1" s="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D872" i="1"/>
  <c r="H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C821" i="1"/>
  <c r="H820" i="1"/>
  <c r="G820" i="1"/>
  <c r="D820" i="1"/>
  <c r="C820" i="1"/>
  <c r="H819" i="1"/>
  <c r="G819" i="1"/>
  <c r="D819" i="1"/>
  <c r="C819" i="1"/>
  <c r="H818" i="1"/>
  <c r="G818" i="1"/>
  <c r="D818" i="1"/>
  <c r="C818" i="1"/>
  <c r="D817" i="1"/>
  <c r="G817" i="1" s="1"/>
  <c r="C817" i="1"/>
  <c r="H816" i="1"/>
  <c r="G816" i="1"/>
  <c r="D816" i="1"/>
  <c r="C816" i="1"/>
  <c r="H815" i="1"/>
  <c r="G815" i="1"/>
  <c r="D815" i="1"/>
  <c r="C815" i="1"/>
  <c r="H814" i="1"/>
  <c r="G814" i="1"/>
  <c r="D814" i="1"/>
  <c r="C814" i="1"/>
  <c r="H813" i="1"/>
  <c r="G813" i="1"/>
  <c r="D813" i="1"/>
  <c r="C813" i="1"/>
  <c r="D812" i="1"/>
  <c r="G812" i="1" s="1"/>
  <c r="C812" i="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D755" i="1"/>
  <c r="G755" i="1" s="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D732" i="1"/>
  <c r="H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D713" i="1"/>
  <c r="G713" i="1" s="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G658" i="1" s="1"/>
  <c r="C658" i="1"/>
  <c r="H657" i="1"/>
  <c r="G657" i="1"/>
  <c r="D657" i="1"/>
  <c r="C657" i="1"/>
  <c r="D656" i="1"/>
  <c r="G656" i="1" s="1"/>
  <c r="C656" i="1"/>
  <c r="D655" i="1"/>
  <c r="G655" i="1" s="1"/>
  <c r="C655" i="1"/>
  <c r="D654" i="1"/>
  <c r="G654" i="1" s="1"/>
  <c r="C654" i="1"/>
  <c r="H653" i="1"/>
  <c r="G653" i="1"/>
  <c r="D653" i="1"/>
  <c r="C653" i="1"/>
  <c r="H652" i="1"/>
  <c r="G652" i="1"/>
  <c r="D652" i="1"/>
  <c r="C652" i="1"/>
  <c r="D651" i="1"/>
  <c r="H651" i="1" s="1"/>
  <c r="C651" i="1"/>
  <c r="H650" i="1"/>
  <c r="G650" i="1"/>
  <c r="D650" i="1"/>
  <c r="C650" i="1"/>
  <c r="H649" i="1"/>
  <c r="G649" i="1"/>
  <c r="D649" i="1"/>
  <c r="C649" i="1"/>
  <c r="G648" i="1"/>
  <c r="D648" i="1"/>
  <c r="H648" i="1" s="1"/>
  <c r="C648" i="1"/>
  <c r="H647" i="1"/>
  <c r="G647" i="1"/>
  <c r="D647" i="1"/>
  <c r="C647" i="1"/>
  <c r="H646" i="1"/>
  <c r="G646" i="1"/>
  <c r="D646" i="1"/>
  <c r="C646" i="1"/>
  <c r="D645" i="1"/>
  <c r="H645" i="1" s="1"/>
  <c r="C645" i="1"/>
  <c r="D644" i="1"/>
  <c r="G644" i="1" s="1"/>
  <c r="C644" i="1"/>
  <c r="D643" i="1"/>
  <c r="H643" i="1" s="1"/>
  <c r="C643" i="1"/>
  <c r="H642" i="1"/>
  <c r="G642" i="1"/>
  <c r="D642" i="1"/>
  <c r="C642" i="1"/>
  <c r="D641" i="1"/>
  <c r="H641" i="1" s="1"/>
  <c r="C641"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G612" i="1" s="1"/>
  <c r="C612" i="1"/>
  <c r="G611" i="1"/>
  <c r="D611" i="1"/>
  <c r="H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G600" i="1" s="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D502" i="1"/>
  <c r="H502" i="1" s="1"/>
  <c r="C502" i="1"/>
  <c r="D501" i="1"/>
  <c r="G501" i="1" s="1"/>
  <c r="C501" i="1"/>
  <c r="H500" i="1"/>
  <c r="D500" i="1"/>
  <c r="C500" i="1"/>
  <c r="G500" i="1" s="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D412" i="1"/>
  <c r="D411" i="1"/>
  <c r="D406" i="1"/>
  <c r="G406" i="1" s="1"/>
  <c r="C406" i="1"/>
  <c r="D405" i="1"/>
  <c r="C405" i="1"/>
  <c r="H405" i="1" s="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D390" i="1"/>
  <c r="H390" i="1" s="1"/>
  <c r="C390" i="1"/>
  <c r="H389" i="1"/>
  <c r="G389" i="1"/>
  <c r="D389" i="1"/>
  <c r="C389" i="1"/>
  <c r="H388" i="1"/>
  <c r="G388" i="1"/>
  <c r="D388" i="1"/>
  <c r="C388" i="1"/>
  <c r="H387" i="1"/>
  <c r="G387" i="1"/>
  <c r="D387" i="1"/>
  <c r="C387" i="1"/>
  <c r="D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G369" i="1"/>
  <c r="D369" i="1"/>
  <c r="H369" i="1" s="1"/>
  <c r="C369" i="1"/>
  <c r="H368" i="1"/>
  <c r="G368" i="1"/>
  <c r="D368" i="1"/>
  <c r="C368" i="1"/>
  <c r="H367" i="1"/>
  <c r="G367" i="1"/>
  <c r="D367" i="1"/>
  <c r="C367" i="1"/>
  <c r="G366" i="1"/>
  <c r="D366" i="1"/>
  <c r="H366" i="1" s="1"/>
  <c r="C366" i="1"/>
  <c r="H365" i="1"/>
  <c r="G365" i="1"/>
  <c r="D365" i="1"/>
  <c r="C365" i="1"/>
  <c r="D364" i="1"/>
  <c r="G364" i="1" s="1"/>
  <c r="C364" i="1"/>
  <c r="H363" i="1"/>
  <c r="G363" i="1"/>
  <c r="D363" i="1"/>
  <c r="C363" i="1"/>
  <c r="H362" i="1"/>
  <c r="G362" i="1"/>
  <c r="D362" i="1"/>
  <c r="C362" i="1"/>
  <c r="G361" i="1"/>
  <c r="D361" i="1"/>
  <c r="H361" i="1" s="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G296" i="1"/>
  <c r="D296" i="1"/>
  <c r="H296" i="1" s="1"/>
  <c r="C296" i="1"/>
  <c r="H295" i="1"/>
  <c r="G295" i="1"/>
  <c r="D295" i="1"/>
  <c r="C295" i="1"/>
  <c r="C294" i="1"/>
  <c r="H292" i="1"/>
  <c r="G292" i="1"/>
  <c r="D292" i="1"/>
  <c r="C292" i="1"/>
  <c r="H291" i="1"/>
  <c r="G291" i="1"/>
  <c r="D291" i="1"/>
  <c r="C291" i="1"/>
  <c r="D290" i="1"/>
  <c r="G290" i="1" s="1"/>
  <c r="C290" i="1"/>
  <c r="H289"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D257" i="1"/>
  <c r="G257" i="1" s="1"/>
  <c r="C257" i="1"/>
  <c r="D256" i="1"/>
  <c r="G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D228" i="1"/>
  <c r="H228" i="1" s="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G210" i="1"/>
  <c r="D210" i="1"/>
  <c r="H210" i="1" s="1"/>
  <c r="C210" i="1"/>
  <c r="D209" i="1"/>
  <c r="G209" i="1" s="1"/>
  <c r="C209" i="1"/>
  <c r="D208" i="1"/>
  <c r="G208" i="1" s="1"/>
  <c r="C208" i="1"/>
  <c r="H207" i="1"/>
  <c r="D207" i="1"/>
  <c r="G207" i="1" s="1"/>
  <c r="C207" i="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D188" i="1"/>
  <c r="H188" i="1" s="1"/>
  <c r="C188" i="1"/>
  <c r="H187" i="1"/>
  <c r="G187" i="1"/>
  <c r="D187" i="1"/>
  <c r="C187" i="1"/>
  <c r="H186" i="1"/>
  <c r="G186" i="1"/>
  <c r="D186" i="1"/>
  <c r="C186" i="1"/>
  <c r="D185" i="1"/>
  <c r="H185" i="1" s="1"/>
  <c r="C185" i="1"/>
  <c r="D184" i="1"/>
  <c r="H184" i="1" s="1"/>
  <c r="C184" i="1"/>
  <c r="H183" i="1"/>
  <c r="G183" i="1"/>
  <c r="D183" i="1"/>
  <c r="C183" i="1"/>
  <c r="D182" i="1"/>
  <c r="H182" i="1" s="1"/>
  <c r="C182" i="1"/>
  <c r="H181" i="1"/>
  <c r="D181" i="1"/>
  <c r="G181" i="1" s="1"/>
  <c r="C181" i="1"/>
  <c r="D180" i="1"/>
  <c r="G180" i="1" s="1"/>
  <c r="C180" i="1"/>
  <c r="H179" i="1"/>
  <c r="G179" i="1"/>
  <c r="D179" i="1"/>
  <c r="C179" i="1"/>
  <c r="H178" i="1"/>
  <c r="G178" i="1"/>
  <c r="D178" i="1"/>
  <c r="C178" i="1"/>
  <c r="H177" i="1"/>
  <c r="G177" i="1"/>
  <c r="D177" i="1"/>
  <c r="C177" i="1"/>
  <c r="D176" i="1"/>
  <c r="H176" i="1" s="1"/>
  <c r="C176" i="1"/>
  <c r="D175" i="1"/>
  <c r="H175" i="1" s="1"/>
  <c r="C175" i="1"/>
  <c r="H174" i="1"/>
  <c r="G174" i="1"/>
  <c r="D174" i="1"/>
  <c r="C174" i="1"/>
  <c r="D173" i="1"/>
  <c r="H173" i="1" s="1"/>
  <c r="C173" i="1"/>
  <c r="H172" i="1"/>
  <c r="G172" i="1"/>
  <c r="D172" i="1"/>
  <c r="C172" i="1"/>
  <c r="H171" i="1"/>
  <c r="G171" i="1"/>
  <c r="D171" i="1"/>
  <c r="C171" i="1"/>
  <c r="D170" i="1"/>
  <c r="H170" i="1" s="1"/>
  <c r="C170" i="1"/>
  <c r="H169" i="1"/>
  <c r="G169" i="1"/>
  <c r="D169" i="1"/>
  <c r="C169" i="1"/>
  <c r="D168" i="1"/>
  <c r="C168" i="1"/>
  <c r="G168" i="1" s="1"/>
  <c r="D167" i="1"/>
  <c r="H167" i="1" s="1"/>
  <c r="C167" i="1"/>
  <c r="D166" i="1"/>
  <c r="H166" i="1" s="1"/>
  <c r="C166" i="1"/>
  <c r="D165" i="1"/>
  <c r="H164" i="1"/>
  <c r="G164" i="1"/>
  <c r="D164" i="1"/>
  <c r="C164" i="1"/>
  <c r="H163" i="1"/>
  <c r="G163" i="1"/>
  <c r="D163" i="1"/>
  <c r="C163" i="1"/>
  <c r="H162" i="1"/>
  <c r="D162" i="1"/>
  <c r="G162" i="1" s="1"/>
  <c r="C162" i="1"/>
  <c r="H161" i="1"/>
  <c r="G161" i="1"/>
  <c r="D161" i="1"/>
  <c r="C161" i="1"/>
  <c r="H160" i="1"/>
  <c r="D160" i="1"/>
  <c r="G160" i="1" s="1"/>
  <c r="C160" i="1"/>
  <c r="H158" i="1"/>
  <c r="G158" i="1"/>
  <c r="D158" i="1"/>
  <c r="C158" i="1"/>
  <c r="G157" i="1"/>
  <c r="D157" i="1"/>
  <c r="H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H150" i="1" s="1"/>
  <c r="C150" i="1"/>
  <c r="G149" i="1"/>
  <c r="D149" i="1"/>
  <c r="H149" i="1" s="1"/>
  <c r="C149" i="1"/>
  <c r="H148" i="1"/>
  <c r="D148" i="1"/>
  <c r="G148" i="1" s="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H126" i="1" s="1"/>
  <c r="C126" i="1"/>
  <c r="H125" i="1"/>
  <c r="G125" i="1"/>
  <c r="D125" i="1"/>
  <c r="C125" i="1"/>
  <c r="D124" i="1"/>
  <c r="H124" i="1" s="1"/>
  <c r="C124" i="1"/>
  <c r="H123" i="1"/>
  <c r="G123" i="1"/>
  <c r="D123" i="1"/>
  <c r="C123" i="1"/>
  <c r="H122" i="1"/>
  <c r="G122" i="1"/>
  <c r="D122" i="1"/>
  <c r="C122" i="1"/>
  <c r="H121" i="1"/>
  <c r="G121" i="1"/>
  <c r="D121" i="1"/>
  <c r="C121" i="1"/>
  <c r="D120" i="1"/>
  <c r="H120" i="1" s="1"/>
  <c r="C120" i="1"/>
  <c r="H119" i="1"/>
  <c r="G119" i="1"/>
  <c r="D119" i="1"/>
  <c r="C119" i="1"/>
  <c r="G118" i="1"/>
  <c r="D118" i="1"/>
  <c r="H118" i="1" s="1"/>
  <c r="C118" i="1"/>
  <c r="D117" i="1"/>
  <c r="G117" i="1" s="1"/>
  <c r="C117" i="1"/>
  <c r="D116" i="1"/>
  <c r="H116" i="1" s="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D107" i="1"/>
  <c r="G107" i="1" s="1"/>
  <c r="C107" i="1"/>
  <c r="H106" i="1"/>
  <c r="G106" i="1"/>
  <c r="D106" i="1"/>
  <c r="C106" i="1"/>
  <c r="H105" i="1"/>
  <c r="G105" i="1"/>
  <c r="D105" i="1"/>
  <c r="C105" i="1"/>
  <c r="H104" i="1"/>
  <c r="G104" i="1"/>
  <c r="D104" i="1"/>
  <c r="C104" i="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H89" i="1"/>
  <c r="D89" i="1"/>
  <c r="G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H56" i="1"/>
  <c r="G56" i="1"/>
  <c r="D56" i="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G23" i="1"/>
  <c r="D23" i="1"/>
  <c r="H23" i="1" s="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D9" i="1"/>
  <c r="H9" i="1" s="1"/>
  <c r="C9" i="1"/>
  <c r="D8" i="1"/>
  <c r="H8" i="1" s="1"/>
  <c r="C8" i="1"/>
  <c r="H7" i="1"/>
  <c r="G7" i="1"/>
  <c r="D7" i="1"/>
  <c r="C7" i="1"/>
  <c r="H6" i="1"/>
  <c r="G6" i="1"/>
  <c r="D6" i="1"/>
  <c r="C6" i="1"/>
  <c r="G5" i="1"/>
  <c r="D5" i="1"/>
  <c r="H5" i="1" s="1"/>
  <c r="C5" i="1"/>
  <c r="C4" i="1"/>
  <c r="G1236" i="1" l="1"/>
  <c r="D35" i="6"/>
  <c r="G1322" i="1"/>
  <c r="G1324" i="1"/>
  <c r="H1322" i="1"/>
  <c r="H1324" i="1"/>
  <c r="H1348" i="1"/>
  <c r="G175" i="1"/>
  <c r="H359" i="1"/>
  <c r="G359" i="1"/>
  <c r="E281" i="9"/>
  <c r="B281" i="9" s="1"/>
  <c r="H1156" i="1"/>
  <c r="D1216" i="1"/>
  <c r="H1216" i="1" s="1"/>
  <c r="G1034" i="1"/>
  <c r="H1034" i="1"/>
  <c r="F56" i="5"/>
  <c r="G632" i="1"/>
  <c r="H404" i="1"/>
  <c r="H165" i="1"/>
  <c r="H168" i="1"/>
  <c r="F169" i="4"/>
  <c r="D163" i="4"/>
  <c r="C159" i="1" s="1"/>
  <c r="H632" i="1"/>
  <c r="H631" i="1"/>
  <c r="E299" i="9"/>
  <c r="B299" i="9" s="1"/>
  <c r="H288" i="1"/>
  <c r="H1300" i="1"/>
  <c r="G411" i="1"/>
  <c r="D643" i="4"/>
  <c r="E273" i="9"/>
  <c r="B273" i="9" s="1"/>
  <c r="F416" i="4"/>
  <c r="G412" i="1"/>
  <c r="G405" i="1"/>
  <c r="G995" i="1"/>
  <c r="G1266" i="1"/>
  <c r="G1264" i="1"/>
  <c r="G1263" i="1"/>
  <c r="G1247" i="1"/>
  <c r="G1245" i="1"/>
  <c r="G1242" i="1"/>
  <c r="G1240" i="1"/>
  <c r="G1237" i="1"/>
  <c r="G1233" i="1"/>
  <c r="G1226" i="1"/>
  <c r="G1227" i="1"/>
  <c r="G1223" i="1"/>
  <c r="G1224" i="1"/>
  <c r="G1220" i="1"/>
  <c r="G1217" i="1"/>
  <c r="G1211" i="1"/>
  <c r="G1194" i="1"/>
  <c r="G1189" i="1"/>
  <c r="H310" i="9"/>
  <c r="D1183" i="1"/>
  <c r="H1183" i="1" s="1"/>
  <c r="G1184" i="1"/>
  <c r="F207" i="5"/>
  <c r="G1163" i="1"/>
  <c r="G1162" i="1"/>
  <c r="H1160" i="1"/>
  <c r="F170" i="5"/>
  <c r="H1148" i="1"/>
  <c r="H1144" i="1"/>
  <c r="H1136" i="1"/>
  <c r="D1113" i="1"/>
  <c r="H1113" i="1" s="1"/>
  <c r="H1112" i="1"/>
  <c r="H1056" i="1"/>
  <c r="G1056" i="1"/>
  <c r="G1047" i="1"/>
  <c r="G1048" i="1"/>
  <c r="G1050" i="1"/>
  <c r="F69" i="5"/>
  <c r="G1033" i="1"/>
  <c r="H1030" i="1"/>
  <c r="G1031" i="1"/>
  <c r="G1023" i="1"/>
  <c r="G1006" i="1"/>
  <c r="G1004" i="1"/>
  <c r="G1002" i="1"/>
  <c r="F19" i="5"/>
  <c r="H991" i="1"/>
  <c r="G991" i="1"/>
  <c r="H1432" i="1"/>
  <c r="H1429" i="1"/>
  <c r="F122" i="6"/>
  <c r="H1416" i="1"/>
  <c r="H1413" i="1"/>
  <c r="H1409" i="1"/>
  <c r="F115" i="6"/>
  <c r="D1408" i="1"/>
  <c r="H1401" i="1"/>
  <c r="H1376" i="1"/>
  <c r="H1380" i="1"/>
  <c r="F82" i="6"/>
  <c r="F75" i="6"/>
  <c r="D1329" i="1"/>
  <c r="H1349" i="1"/>
  <c r="F54" i="6"/>
  <c r="G1348" i="1"/>
  <c r="G1302" i="1"/>
  <c r="G1301" i="1"/>
  <c r="G1300" i="1"/>
  <c r="E5" i="6"/>
  <c r="D1299" i="1" s="1"/>
  <c r="E285" i="9"/>
  <c r="B285" i="9" s="1"/>
  <c r="G1567" i="1"/>
  <c r="H1565" i="1"/>
  <c r="H1580" i="1"/>
  <c r="G1547" i="1"/>
  <c r="H1546" i="1"/>
  <c r="G1545" i="1"/>
  <c r="D49" i="8"/>
  <c r="C1524" i="1" s="1"/>
  <c r="G1539" i="1"/>
  <c r="G1535" i="1"/>
  <c r="H1533" i="1"/>
  <c r="H1532" i="1"/>
  <c r="H1530" i="1"/>
  <c r="G1531" i="1"/>
  <c r="H1578" i="1"/>
  <c r="I36" i="3"/>
  <c r="G1579" i="1"/>
  <c r="H1480" i="1"/>
  <c r="H1511" i="1"/>
  <c r="G1511" i="1"/>
  <c r="G1515" i="1"/>
  <c r="H1508" i="1"/>
  <c r="G1507" i="1"/>
  <c r="H1506" i="1"/>
  <c r="G1497" i="1"/>
  <c r="C1483" i="1"/>
  <c r="H1483" i="1" s="1"/>
  <c r="H1488" i="1"/>
  <c r="H1486" i="1"/>
  <c r="G1491" i="1"/>
  <c r="G1489" i="1"/>
  <c r="G1485" i="1"/>
  <c r="H290" i="1"/>
  <c r="H406" i="1"/>
  <c r="H413" i="1"/>
  <c r="G641" i="1"/>
  <c r="H412" i="1"/>
  <c r="G288" i="1"/>
  <c r="H411" i="1"/>
  <c r="E644" i="4"/>
  <c r="D638" i="1" s="1"/>
  <c r="G631" i="1"/>
  <c r="E53" i="9"/>
  <c r="B53" i="9" s="1"/>
  <c r="G732" i="1"/>
  <c r="G947" i="1"/>
  <c r="G946" i="1"/>
  <c r="G872" i="1"/>
  <c r="E98" i="9"/>
  <c r="B98" i="9" s="1"/>
  <c r="G821" i="1"/>
  <c r="H817" i="1"/>
  <c r="H812" i="1"/>
  <c r="H755" i="1"/>
  <c r="E46" i="9"/>
  <c r="B46" i="9" s="1"/>
  <c r="H713" i="1"/>
  <c r="H711" i="1"/>
  <c r="H658" i="1"/>
  <c r="H656" i="1"/>
  <c r="H655" i="1"/>
  <c r="H654" i="1"/>
  <c r="G651" i="1"/>
  <c r="E275" i="9"/>
  <c r="B275" i="9" s="1"/>
  <c r="E22" i="9"/>
  <c r="B22" i="9" s="1"/>
  <c r="H644" i="1"/>
  <c r="G643" i="1"/>
  <c r="G645" i="1"/>
  <c r="F652" i="4"/>
  <c r="H612" i="1"/>
  <c r="E153" i="9"/>
  <c r="B153" i="9" s="1"/>
  <c r="H600" i="1"/>
  <c r="H501" i="1"/>
  <c r="G502" i="1"/>
  <c r="E484" i="4"/>
  <c r="D478" i="1" s="1"/>
  <c r="G390" i="1"/>
  <c r="H364" i="1"/>
  <c r="G135" i="1"/>
  <c r="G146" i="1"/>
  <c r="G120" i="1"/>
  <c r="G124" i="1"/>
  <c r="G126" i="1"/>
  <c r="F124" i="4"/>
  <c r="G116" i="1"/>
  <c r="H117" i="1"/>
  <c r="G113" i="1"/>
  <c r="H108" i="1"/>
  <c r="E106" i="4"/>
  <c r="D102" i="1" s="1"/>
  <c r="H107" i="1"/>
  <c r="F107" i="4"/>
  <c r="E82" i="4"/>
  <c r="F91" i="4"/>
  <c r="G87" i="1"/>
  <c r="G88" i="1"/>
  <c r="G55" i="1"/>
  <c r="G57" i="1"/>
  <c r="F59" i="4"/>
  <c r="E50" i="4"/>
  <c r="D46" i="1" s="1"/>
  <c r="E26" i="9"/>
  <c r="B26" i="9" s="1"/>
  <c r="G25" i="1"/>
  <c r="G27" i="1"/>
  <c r="G9" i="1"/>
  <c r="G8" i="1"/>
  <c r="H4" i="1"/>
  <c r="G4" i="1"/>
  <c r="E7" i="4"/>
  <c r="G260" i="1"/>
  <c r="G262" i="1"/>
  <c r="E263" i="4"/>
  <c r="D259" i="1" s="1"/>
  <c r="E70" i="9"/>
  <c r="B70" i="9" s="1"/>
  <c r="F226" i="9"/>
  <c r="B226" i="9" s="1"/>
  <c r="G255" i="1"/>
  <c r="E252" i="4"/>
  <c r="D248" i="1" s="1"/>
  <c r="G248" i="1" s="1"/>
  <c r="E69" i="9"/>
  <c r="B69" i="9" s="1"/>
  <c r="H248" i="1"/>
  <c r="H256" i="1"/>
  <c r="F259" i="4"/>
  <c r="G228" i="1"/>
  <c r="E57" i="9"/>
  <c r="B57" i="9" s="1"/>
  <c r="B225" i="9"/>
  <c r="H209" i="1"/>
  <c r="H208" i="1"/>
  <c r="G206" i="1"/>
  <c r="H206" i="1"/>
  <c r="E54" i="9"/>
  <c r="B54" i="9" s="1"/>
  <c r="E196" i="4"/>
  <c r="D192" i="1" s="1"/>
  <c r="G188" i="1"/>
  <c r="G184" i="1"/>
  <c r="G185" i="1"/>
  <c r="G182" i="1"/>
  <c r="E45" i="9"/>
  <c r="B45" i="9" s="1"/>
  <c r="H180" i="1"/>
  <c r="F220" i="9"/>
  <c r="B220" i="9" s="1"/>
  <c r="E42" i="9"/>
  <c r="B42" i="9" s="1"/>
  <c r="G173" i="1"/>
  <c r="G176" i="1"/>
  <c r="G170" i="1"/>
  <c r="G167" i="1"/>
  <c r="G165" i="1"/>
  <c r="G166" i="1"/>
  <c r="E41" i="9"/>
  <c r="B41" i="9" s="1"/>
  <c r="E163" i="4"/>
  <c r="D159" i="1" s="1"/>
  <c r="G150" i="1"/>
  <c r="E295" i="9"/>
  <c r="B295" i="9" s="1"/>
  <c r="E32" i="9"/>
  <c r="B32" i="9" s="1"/>
  <c r="H1451" i="1"/>
  <c r="I1451" i="1" s="1"/>
  <c r="J1451" i="1"/>
  <c r="C1436" i="1"/>
  <c r="H29" i="3"/>
  <c r="G1439" i="1"/>
  <c r="E287" i="9"/>
  <c r="B287" i="9" s="1"/>
  <c r="F217" i="9"/>
  <c r="B217" i="9" s="1"/>
  <c r="E27" i="9"/>
  <c r="B27" i="9" s="1"/>
  <c r="E33" i="9"/>
  <c r="B33" i="9" s="1"/>
  <c r="E297" i="9"/>
  <c r="B297" i="9" s="1"/>
  <c r="H1266" i="1"/>
  <c r="H1240" i="1"/>
  <c r="H1244" i="1"/>
  <c r="E292" i="9"/>
  <c r="B292" i="9" s="1"/>
  <c r="E286" i="9"/>
  <c r="B286" i="9" s="1"/>
  <c r="E302" i="9"/>
  <c r="B302" i="9" s="1"/>
  <c r="C997" i="1"/>
  <c r="D12" i="5"/>
  <c r="C990" i="1" s="1"/>
  <c r="C1222" i="1"/>
  <c r="F245" i="5"/>
  <c r="H1223" i="1"/>
  <c r="F246" i="5"/>
  <c r="H1224" i="1"/>
  <c r="H1232" i="1"/>
  <c r="E308" i="9"/>
  <c r="B308" i="9" s="1"/>
  <c r="G383" i="1"/>
  <c r="H383" i="1"/>
  <c r="H1414" i="1"/>
  <c r="G1414" i="1"/>
  <c r="G1536" i="1"/>
  <c r="H1536" i="1"/>
  <c r="G1558" i="1"/>
  <c r="H1558" i="1"/>
  <c r="H1362" i="1"/>
  <c r="G1362" i="1"/>
  <c r="H1378" i="1"/>
  <c r="G1378" i="1"/>
  <c r="H1398" i="1"/>
  <c r="G1398" i="1"/>
  <c r="H1418" i="1"/>
  <c r="G1418" i="1"/>
  <c r="J1464" i="1"/>
  <c r="H1464" i="1"/>
  <c r="G1464" i="1"/>
  <c r="I1464" i="1" s="1"/>
  <c r="I1473" i="1"/>
  <c r="H1358" i="1"/>
  <c r="G1358" i="1"/>
  <c r="H1374" i="1"/>
  <c r="G1374" i="1"/>
  <c r="H1394" i="1"/>
  <c r="G1394" i="1"/>
  <c r="H1434" i="1"/>
  <c r="G1434" i="1"/>
  <c r="H1475" i="1"/>
  <c r="G1475" i="1"/>
  <c r="G1528" i="1"/>
  <c r="H1528" i="1"/>
  <c r="G1542" i="1"/>
  <c r="H1542" i="1"/>
  <c r="G1550" i="1"/>
  <c r="H1550" i="1"/>
  <c r="G307" i="9"/>
  <c r="G1560" i="1"/>
  <c r="H1560" i="1"/>
  <c r="C386"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G1169" i="1"/>
  <c r="H1171" i="1"/>
  <c r="H1350" i="1"/>
  <c r="G1350" i="1"/>
  <c r="H1366" i="1"/>
  <c r="G1366" i="1"/>
  <c r="H1382" i="1"/>
  <c r="G1382" i="1"/>
  <c r="H1386" i="1"/>
  <c r="G1386" i="1"/>
  <c r="H1402" i="1"/>
  <c r="G1402" i="1"/>
  <c r="H1422" i="1"/>
  <c r="G1422" i="1"/>
  <c r="H1426" i="1"/>
  <c r="G1426" i="1"/>
  <c r="H1456" i="1"/>
  <c r="J1456" i="1"/>
  <c r="G1456" i="1"/>
  <c r="H1471" i="1"/>
  <c r="J1471" i="1"/>
  <c r="G1471" i="1"/>
  <c r="G1504" i="1"/>
  <c r="H1504" i="1"/>
  <c r="G1512" i="1"/>
  <c r="H1512" i="1"/>
  <c r="G1088" i="1"/>
  <c r="G1092" i="1"/>
  <c r="G1096" i="1"/>
  <c r="G1100" i="1"/>
  <c r="G1104" i="1"/>
  <c r="G1108" i="1"/>
  <c r="G1112" i="1"/>
  <c r="G1116" i="1"/>
  <c r="G1120" i="1"/>
  <c r="G1128" i="1"/>
  <c r="G1132" i="1"/>
  <c r="G1136" i="1"/>
  <c r="G1140" i="1"/>
  <c r="G1144" i="1"/>
  <c r="G1148" i="1"/>
  <c r="G1156" i="1"/>
  <c r="G1160" i="1"/>
  <c r="G1164" i="1"/>
  <c r="G1168" i="1"/>
  <c r="G1172" i="1"/>
  <c r="H1354" i="1"/>
  <c r="G1354" i="1"/>
  <c r="H1370" i="1"/>
  <c r="G1370" i="1"/>
  <c r="H1390" i="1"/>
  <c r="G1390" i="1"/>
  <c r="H1406" i="1"/>
  <c r="G1406" i="1"/>
  <c r="H1410" i="1"/>
  <c r="G1410" i="1"/>
  <c r="H1430" i="1"/>
  <c r="G1430" i="1"/>
  <c r="H1438" i="1"/>
  <c r="G1438" i="1"/>
  <c r="J1440" i="1"/>
  <c r="H1440" i="1"/>
  <c r="G1440" i="1"/>
  <c r="J1444" i="1"/>
  <c r="H1444" i="1"/>
  <c r="G1444" i="1"/>
  <c r="I1444" i="1" s="1"/>
  <c r="J1468" i="1"/>
  <c r="H1468" i="1"/>
  <c r="G1468" i="1"/>
  <c r="G1484" i="1"/>
  <c r="H1484" i="1"/>
  <c r="G1492" i="1"/>
  <c r="H1492" i="1"/>
  <c r="G1566" i="1"/>
  <c r="H1566" i="1"/>
  <c r="G1574" i="1"/>
  <c r="H1574" i="1"/>
  <c r="F112" i="4"/>
  <c r="D106" i="4"/>
  <c r="D215" i="4"/>
  <c r="F216" i="4"/>
  <c r="F422" i="4"/>
  <c r="D421" i="4"/>
  <c r="J1441" i="1"/>
  <c r="J1446" i="1"/>
  <c r="J1450" i="1"/>
  <c r="H1463" i="1"/>
  <c r="J1463" i="1"/>
  <c r="H1467" i="1"/>
  <c r="J1467" i="1"/>
  <c r="I1472" i="1"/>
  <c r="J1474" i="1"/>
  <c r="H1474" i="1"/>
  <c r="G1482" i="1"/>
  <c r="H1482" i="1"/>
  <c r="G1490" i="1"/>
  <c r="H1490" i="1"/>
  <c r="G1498" i="1"/>
  <c r="H1498" i="1"/>
  <c r="G1502" i="1"/>
  <c r="H1502" i="1"/>
  <c r="G1510" i="1"/>
  <c r="H1510" i="1"/>
  <c r="G1520" i="1"/>
  <c r="H1520" i="1"/>
  <c r="G1526" i="1"/>
  <c r="H1526" i="1"/>
  <c r="G1534" i="1"/>
  <c r="H1534" i="1"/>
  <c r="G21" i="9"/>
  <c r="H21" i="9"/>
  <c r="F152" i="4"/>
  <c r="F210" i="4"/>
  <c r="D196" i="4"/>
  <c r="F299" i="4"/>
  <c r="D363" i="4"/>
  <c r="F383" i="4"/>
  <c r="G289" i="9"/>
  <c r="E289" i="9" s="1"/>
  <c r="B289" i="9" s="1"/>
  <c r="F88" i="5"/>
  <c r="D87" i="5"/>
  <c r="H290" i="9"/>
  <c r="E290" i="9" s="1"/>
  <c r="B290" i="9" s="1"/>
  <c r="E146" i="5"/>
  <c r="E68" i="5" s="1"/>
  <c r="F118" i="6"/>
  <c r="D114" i="6"/>
  <c r="G1449" i="1"/>
  <c r="I1449" i="1" s="1"/>
  <c r="G1453" i="1"/>
  <c r="G1454" i="1"/>
  <c r="G1455" i="1"/>
  <c r="I1455" i="1" s="1"/>
  <c r="J1462" i="1"/>
  <c r="H1462" i="1"/>
  <c r="I1462" i="1" s="1"/>
  <c r="J1466" i="1"/>
  <c r="H1466" i="1"/>
  <c r="I1466" i="1" s="1"/>
  <c r="H1473" i="1"/>
  <c r="J1473" i="1"/>
  <c r="D263" i="4"/>
  <c r="F264" i="4"/>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G1433" i="1"/>
  <c r="G1437" i="1"/>
  <c r="H1439" i="1"/>
  <c r="I1439" i="1" s="1"/>
  <c r="J1439" i="1"/>
  <c r="G1441" i="1"/>
  <c r="I1441" i="1" s="1"/>
  <c r="H1443" i="1"/>
  <c r="I1443" i="1" s="1"/>
  <c r="J1443" i="1"/>
  <c r="G1445" i="1"/>
  <c r="H1446" i="1"/>
  <c r="I1446" i="1" s="1"/>
  <c r="G1448" i="1"/>
  <c r="I1448" i="1" s="1"/>
  <c r="J1448" i="1"/>
  <c r="H1450" i="1"/>
  <c r="I1450" i="1" s="1"/>
  <c r="G1452" i="1"/>
  <c r="I1452" i="1" s="1"/>
  <c r="J1452" i="1"/>
  <c r="G1463" i="1"/>
  <c r="I1463" i="1" s="1"/>
  <c r="H1465" i="1"/>
  <c r="I1465" i="1" s="1"/>
  <c r="J1465" i="1"/>
  <c r="G1467" i="1"/>
  <c r="I1467" i="1" s="1"/>
  <c r="J1472" i="1"/>
  <c r="H1472" i="1"/>
  <c r="G1474" i="1"/>
  <c r="I1474" i="1" s="1"/>
  <c r="G1544" i="1"/>
  <c r="H1544" i="1"/>
  <c r="G1552" i="1"/>
  <c r="H1552" i="1"/>
  <c r="G1568" i="1"/>
  <c r="H1568" i="1"/>
  <c r="G1576" i="1"/>
  <c r="H1576" i="1"/>
  <c r="D7" i="4"/>
  <c r="F8" i="4"/>
  <c r="F74" i="4"/>
  <c r="D50" i="4"/>
  <c r="D311" i="4"/>
  <c r="F317" i="4"/>
  <c r="D396" i="4"/>
  <c r="F397" i="4"/>
  <c r="F259" i="5"/>
  <c r="D258" i="5"/>
  <c r="F6" i="6"/>
  <c r="D5" i="6"/>
  <c r="D593" i="4"/>
  <c r="F612" i="4"/>
  <c r="F626" i="4"/>
  <c r="D625" i="4"/>
  <c r="D68" i="5"/>
  <c r="F78" i="5"/>
  <c r="F134" i="5"/>
  <c r="F90" i="6"/>
  <c r="D89" i="6"/>
  <c r="F130" i="6"/>
  <c r="D129" i="6"/>
  <c r="D24" i="8"/>
  <c r="C1499" i="1" s="1"/>
  <c r="C1501" i="1"/>
  <c r="F153" i="4"/>
  <c r="E311" i="4"/>
  <c r="D306" i="1" s="1"/>
  <c r="F364" i="4"/>
  <c r="E363" i="4"/>
  <c r="D472" i="4"/>
  <c r="F507" i="4"/>
  <c r="F568" i="4"/>
  <c r="D567" i="4"/>
  <c r="F13" i="5"/>
  <c r="F135" i="5"/>
  <c r="G310" i="9"/>
  <c r="F206" i="5"/>
  <c r="F250" i="5"/>
  <c r="F35" i="6"/>
  <c r="C1481" i="1"/>
  <c r="J1455" i="1"/>
  <c r="G1457" i="1"/>
  <c r="I1457" i="1" s="1"/>
  <c r="J1459" i="1"/>
  <c r="H1459" i="1"/>
  <c r="I1459" i="1" s="1"/>
  <c r="H1460" i="1"/>
  <c r="I1460" i="1" s="1"/>
  <c r="J1460" i="1"/>
  <c r="G1470" i="1"/>
  <c r="H1476" i="1"/>
  <c r="I1476" i="1" s="1"/>
  <c r="J1476" i="1"/>
  <c r="J1477" i="1"/>
  <c r="H1477" i="1"/>
  <c r="I1477" i="1" s="1"/>
  <c r="H1478" i="1"/>
  <c r="I1478" i="1" s="1"/>
  <c r="J1478" i="1"/>
  <c r="J1479" i="1"/>
  <c r="H1479" i="1"/>
  <c r="I1479" i="1" s="1"/>
  <c r="F177" i="4"/>
  <c r="E224" i="4"/>
  <c r="D220" i="1" s="1"/>
  <c r="E299" i="4"/>
  <c r="F345" i="4"/>
  <c r="D350" i="4"/>
  <c r="D644" i="4"/>
  <c r="F417" i="4"/>
  <c r="D459" i="4"/>
  <c r="F466" i="4"/>
  <c r="D484" i="4"/>
  <c r="F516" i="4"/>
  <c r="D515" i="4"/>
  <c r="E528" i="4"/>
  <c r="F617" i="4"/>
  <c r="E12" i="5"/>
  <c r="F191" i="5"/>
  <c r="D190" i="5"/>
  <c r="F239" i="5"/>
  <c r="D238" i="5"/>
  <c r="E141" i="6"/>
  <c r="F107" i="6"/>
  <c r="E5" i="7"/>
  <c r="F603" i="4"/>
  <c r="F149" i="5"/>
  <c r="E177" i="5"/>
  <c r="G315" i="9"/>
  <c r="E315" i="9" s="1"/>
  <c r="E143" i="9"/>
  <c r="B143" i="9" s="1"/>
  <c r="E245" i="5"/>
  <c r="D1222" i="1" s="1"/>
  <c r="G161" i="9"/>
  <c r="E161" i="9" s="1"/>
  <c r="B161" i="9" s="1"/>
  <c r="G165" i="9"/>
  <c r="G166" i="9"/>
  <c r="G279" i="9"/>
  <c r="E279" i="9" s="1"/>
  <c r="B279" i="9" s="1"/>
  <c r="E121" i="9"/>
  <c r="B121" i="9" s="1"/>
  <c r="E129" i="9"/>
  <c r="B129" i="9" s="1"/>
  <c r="E137" i="9"/>
  <c r="B137" i="9" s="1"/>
  <c r="G164" i="9"/>
  <c r="E164" i="9" s="1"/>
  <c r="B164" i="9" s="1"/>
  <c r="H165" i="9"/>
  <c r="G185" i="9"/>
  <c r="E185" i="9" s="1"/>
  <c r="B185" i="9" s="1"/>
  <c r="G191" i="9"/>
  <c r="E191" i="9" s="1"/>
  <c r="B191" i="9" s="1"/>
  <c r="F222" i="9"/>
  <c r="B222" i="9" s="1"/>
  <c r="F223" i="9"/>
  <c r="B223" i="9" s="1"/>
  <c r="B232" i="9"/>
  <c r="F238" i="9"/>
  <c r="B238" i="9" s="1"/>
  <c r="F239" i="9"/>
  <c r="B239" i="9" s="1"/>
  <c r="B248" i="9"/>
  <c r="F254" i="9"/>
  <c r="B254" i="9" s="1"/>
  <c r="F255" i="9"/>
  <c r="B255" i="9" s="1"/>
  <c r="B264" i="9"/>
  <c r="F270" i="9"/>
  <c r="B270" i="9" s="1"/>
  <c r="F271" i="9"/>
  <c r="B271" i="9" s="1"/>
  <c r="E157" i="9"/>
  <c r="B157" i="9" s="1"/>
  <c r="G163" i="9"/>
  <c r="E163" i="9" s="1"/>
  <c r="B163" i="9" s="1"/>
  <c r="G187" i="9"/>
  <c r="E187" i="9" s="1"/>
  <c r="B187" i="9" s="1"/>
  <c r="G189" i="9"/>
  <c r="E189" i="9" s="1"/>
  <c r="B189" i="9" s="1"/>
  <c r="B228" i="9"/>
  <c r="F234" i="9"/>
  <c r="B234" i="9" s="1"/>
  <c r="B244" i="9"/>
  <c r="F250" i="9"/>
  <c r="B250" i="9" s="1"/>
  <c r="F251" i="9"/>
  <c r="B251" i="9" s="1"/>
  <c r="B260" i="9"/>
  <c r="F266" i="9"/>
  <c r="B266" i="9" s="1"/>
  <c r="E293" i="9"/>
  <c r="B29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0" i="9"/>
  <c r="E190" i="9" s="1"/>
  <c r="B190"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06" i="9"/>
  <c r="E109" i="9"/>
  <c r="B109" i="9" s="1"/>
  <c r="B114" i="9"/>
  <c r="E117" i="9"/>
  <c r="B117" i="9" s="1"/>
  <c r="B122" i="9"/>
  <c r="E125" i="9"/>
  <c r="B125" i="9" s="1"/>
  <c r="B130" i="9"/>
  <c r="E133" i="9"/>
  <c r="B133" i="9" s="1"/>
  <c r="B138" i="9"/>
  <c r="E141" i="9"/>
  <c r="B141" i="9" s="1"/>
  <c r="G162" i="9"/>
  <c r="E162" i="9" s="1"/>
  <c r="B162" i="9" s="1"/>
  <c r="G186" i="9"/>
  <c r="E186" i="9" s="1"/>
  <c r="B186" i="9" s="1"/>
  <c r="F215" i="9"/>
  <c r="B215" i="9" s="1"/>
  <c r="B224" i="9"/>
  <c r="F230" i="9"/>
  <c r="B230" i="9" s="1"/>
  <c r="F231" i="9"/>
  <c r="B231" i="9" s="1"/>
  <c r="B240" i="9"/>
  <c r="F246" i="9"/>
  <c r="B246" i="9" s="1"/>
  <c r="F247" i="9"/>
  <c r="B247" i="9" s="1"/>
  <c r="B256" i="9"/>
  <c r="F262" i="9"/>
  <c r="B262" i="9" s="1"/>
  <c r="F263" i="9"/>
  <c r="B263" i="9" s="1"/>
  <c r="H1329" i="1" l="1"/>
  <c r="C1329" i="1"/>
  <c r="G1329" i="1" s="1"/>
  <c r="H25" i="3"/>
  <c r="D43" i="8"/>
  <c r="G1216" i="1"/>
  <c r="H1222" i="1"/>
  <c r="F643" i="4"/>
  <c r="C637" i="1"/>
  <c r="E310" i="9"/>
  <c r="B310" i="9" s="1"/>
  <c r="E237" i="5"/>
  <c r="D1214" i="1" s="1"/>
  <c r="G1183" i="1"/>
  <c r="D7" i="5"/>
  <c r="D6" i="5" s="1"/>
  <c r="I24" i="3"/>
  <c r="D42" i="8"/>
  <c r="G313" i="9" s="1"/>
  <c r="E313" i="9" s="1"/>
  <c r="B313" i="9" s="1"/>
  <c r="G1483" i="1"/>
  <c r="F213" i="9"/>
  <c r="B213" i="9" s="1"/>
  <c r="E420" i="4"/>
  <c r="F82" i="4"/>
  <c r="D78" i="1"/>
  <c r="E6" i="4"/>
  <c r="D3" i="1"/>
  <c r="F252" i="4"/>
  <c r="H159" i="1"/>
  <c r="G159" i="1"/>
  <c r="F163" i="4"/>
  <c r="G997" i="1"/>
  <c r="H997" i="1"/>
  <c r="F644" i="4"/>
  <c r="C638" i="1"/>
  <c r="K1450" i="9"/>
  <c r="I21" i="3"/>
  <c r="D1046" i="1"/>
  <c r="F593" i="4"/>
  <c r="C587" i="1"/>
  <c r="F50" i="4"/>
  <c r="C46" i="1"/>
  <c r="F215" i="4"/>
  <c r="C211" i="1"/>
  <c r="G386" i="1"/>
  <c r="H386" i="1"/>
  <c r="I35" i="3"/>
  <c r="C1518" i="1"/>
  <c r="H307" i="9"/>
  <c r="E307" i="9" s="1"/>
  <c r="B307" i="9" s="1"/>
  <c r="E176" i="5"/>
  <c r="D1154" i="1"/>
  <c r="F484" i="4"/>
  <c r="C478" i="1"/>
  <c r="G220" i="1"/>
  <c r="H220" i="1"/>
  <c r="I23" i="3"/>
  <c r="F129" i="6"/>
  <c r="C1423" i="1"/>
  <c r="F258" i="5"/>
  <c r="C1235" i="1"/>
  <c r="F196" i="4"/>
  <c r="C192" i="1"/>
  <c r="E166" i="9"/>
  <c r="B166" i="9" s="1"/>
  <c r="G309" i="9"/>
  <c r="E309" i="9" s="1"/>
  <c r="B309" i="9" s="1"/>
  <c r="F190" i="5"/>
  <c r="C1167" i="1"/>
  <c r="E636" i="4"/>
  <c r="D630" i="1" s="1"/>
  <c r="D522" i="1"/>
  <c r="C345" i="1"/>
  <c r="F472" i="4"/>
  <c r="C466" i="1"/>
  <c r="F625" i="4"/>
  <c r="C619" i="1"/>
  <c r="E635" i="4"/>
  <c r="D629" i="1" s="1"/>
  <c r="D414" i="1"/>
  <c r="F311" i="4"/>
  <c r="C306" i="1"/>
  <c r="F114" i="6"/>
  <c r="C1408" i="1"/>
  <c r="H27" i="3"/>
  <c r="F87" i="5"/>
  <c r="C1065" i="1"/>
  <c r="F363" i="4"/>
  <c r="C358" i="1"/>
  <c r="E21" i="9"/>
  <c r="F421" i="4"/>
  <c r="D420" i="4"/>
  <c r="C415" i="1"/>
  <c r="F106" i="4"/>
  <c r="C102" i="1"/>
  <c r="I1440" i="1"/>
  <c r="D176" i="5"/>
  <c r="E165" i="9"/>
  <c r="B165" i="9" s="1"/>
  <c r="I28" i="3"/>
  <c r="D1435" i="1"/>
  <c r="F515" i="4"/>
  <c r="C509" i="1"/>
  <c r="F459" i="4"/>
  <c r="C453" i="1"/>
  <c r="F567" i="4"/>
  <c r="D528" i="4"/>
  <c r="C561" i="1"/>
  <c r="E350" i="4"/>
  <c r="D358" i="1"/>
  <c r="H1501" i="1"/>
  <c r="G1501" i="1"/>
  <c r="F89" i="6"/>
  <c r="C1383" i="1"/>
  <c r="F68" i="5"/>
  <c r="H21" i="3"/>
  <c r="C1046" i="1"/>
  <c r="F5" i="6"/>
  <c r="H24" i="3"/>
  <c r="D141" i="6"/>
  <c r="G317" i="9" s="1"/>
  <c r="E317" i="9" s="1"/>
  <c r="C1299" i="1"/>
  <c r="F224" i="4"/>
  <c r="F263" i="4"/>
  <c r="C259" i="1"/>
  <c r="G1222" i="1"/>
  <c r="F177" i="5"/>
  <c r="B315" i="9"/>
  <c r="E314" i="9"/>
  <c r="I10" i="3" s="1"/>
  <c r="I29" i="3"/>
  <c r="D1436" i="1"/>
  <c r="F238" i="5"/>
  <c r="D237" i="5"/>
  <c r="C1215" i="1"/>
  <c r="E7" i="5"/>
  <c r="D990" i="1"/>
  <c r="E298" i="4"/>
  <c r="D294" i="1"/>
  <c r="H1481" i="1"/>
  <c r="G1481" i="1"/>
  <c r="H1499" i="1"/>
  <c r="G1499" i="1"/>
  <c r="F12" i="5"/>
  <c r="F396" i="4"/>
  <c r="C391" i="1"/>
  <c r="E151" i="4"/>
  <c r="F7" i="4"/>
  <c r="D6" i="4"/>
  <c r="C3" i="1"/>
  <c r="F146" i="5"/>
  <c r="D1124" i="1"/>
  <c r="D298" i="4"/>
  <c r="D151" i="4"/>
  <c r="I1468" i="1"/>
  <c r="I1471" i="1"/>
  <c r="I1456" i="1"/>
  <c r="G1524" i="1"/>
  <c r="H1524" i="1"/>
  <c r="H637" i="1" l="1"/>
  <c r="G637" i="1"/>
  <c r="C985" i="1"/>
  <c r="H20" i="3"/>
  <c r="F7" i="5"/>
  <c r="I34" i="3"/>
  <c r="C1517" i="1"/>
  <c r="H11" i="3" s="1"/>
  <c r="N3" i="9" s="1"/>
  <c r="G312" i="9"/>
  <c r="E312" i="9" s="1"/>
  <c r="E311" i="9" s="1"/>
  <c r="G78" i="1"/>
  <c r="H78" i="1"/>
  <c r="D2" i="1"/>
  <c r="I16" i="3"/>
  <c r="G3" i="1"/>
  <c r="H3" i="1"/>
  <c r="G1215" i="1"/>
  <c r="H1215" i="1"/>
  <c r="D636" i="4"/>
  <c r="F528" i="4"/>
  <c r="C522" i="1"/>
  <c r="G509" i="1"/>
  <c r="H509" i="1"/>
  <c r="B21" i="9"/>
  <c r="G306" i="1"/>
  <c r="H306" i="1"/>
  <c r="G619" i="1"/>
  <c r="H619" i="1"/>
  <c r="G1235" i="1"/>
  <c r="H1235" i="1"/>
  <c r="G478" i="1"/>
  <c r="H478" i="1"/>
  <c r="F298" i="4"/>
  <c r="D407" i="4"/>
  <c r="C293" i="1"/>
  <c r="E316" i="9"/>
  <c r="B317" i="9"/>
  <c r="H1383" i="1"/>
  <c r="G1383" i="1"/>
  <c r="F176" i="5"/>
  <c r="D175" i="5"/>
  <c r="H22" i="3"/>
  <c r="C1153" i="1"/>
  <c r="G415" i="1"/>
  <c r="H415" i="1"/>
  <c r="G358" i="1"/>
  <c r="H358" i="1"/>
  <c r="G1518" i="1"/>
  <c r="H1518" i="1"/>
  <c r="G211" i="1"/>
  <c r="H211" i="1"/>
  <c r="G587" i="1"/>
  <c r="H587" i="1"/>
  <c r="G1517" i="1"/>
  <c r="G638" i="1"/>
  <c r="H638" i="1"/>
  <c r="D289" i="4"/>
  <c r="F151" i="4"/>
  <c r="H17" i="3"/>
  <c r="C147" i="1"/>
  <c r="G391" i="1"/>
  <c r="H391" i="1"/>
  <c r="G294" i="1"/>
  <c r="H294" i="1"/>
  <c r="D412" i="4"/>
  <c r="F6" i="4"/>
  <c r="H16" i="3"/>
  <c r="C2" i="1"/>
  <c r="E407" i="4"/>
  <c r="D402" i="1" s="1"/>
  <c r="D293" i="1"/>
  <c r="E412" i="4"/>
  <c r="H23" i="3"/>
  <c r="F237" i="5"/>
  <c r="C1214" i="1"/>
  <c r="H9" i="3"/>
  <c r="G1299" i="1"/>
  <c r="H1299" i="1"/>
  <c r="H1124" i="1"/>
  <c r="G1124" i="1"/>
  <c r="G990" i="1"/>
  <c r="H990" i="1"/>
  <c r="G259" i="1"/>
  <c r="H259" i="1"/>
  <c r="F141" i="6"/>
  <c r="H28" i="3"/>
  <c r="C1435" i="1"/>
  <c r="G1046" i="1"/>
  <c r="H1046" i="1"/>
  <c r="E408" i="4"/>
  <c r="D403" i="1" s="1"/>
  <c r="D345" i="1"/>
  <c r="G345" i="1" s="1"/>
  <c r="G453" i="1"/>
  <c r="H453" i="1"/>
  <c r="D635" i="4"/>
  <c r="F420" i="4"/>
  <c r="C414" i="1"/>
  <c r="H1408" i="1"/>
  <c r="G1408" i="1"/>
  <c r="G466" i="1"/>
  <c r="H466" i="1"/>
  <c r="F350" i="4"/>
  <c r="G1167" i="1"/>
  <c r="H1167" i="1"/>
  <c r="G192" i="1"/>
  <c r="H192" i="1"/>
  <c r="H1423" i="1"/>
  <c r="G1423" i="1"/>
  <c r="G1154" i="1"/>
  <c r="H1154" i="1"/>
  <c r="I17" i="3"/>
  <c r="E289" i="4"/>
  <c r="D147" i="1"/>
  <c r="E6" i="5"/>
  <c r="F6" i="5" s="1"/>
  <c r="I20" i="3"/>
  <c r="D985" i="1"/>
  <c r="G1436" i="1"/>
  <c r="H1436" i="1"/>
  <c r="G561" i="1"/>
  <c r="H561" i="1"/>
  <c r="G102" i="1"/>
  <c r="H102" i="1"/>
  <c r="G1065" i="1"/>
  <c r="H1065" i="1"/>
  <c r="D408" i="4"/>
  <c r="G278" i="9"/>
  <c r="C984" i="1"/>
  <c r="E175" i="5"/>
  <c r="D1152" i="1" s="1"/>
  <c r="I22" i="3"/>
  <c r="D1153" i="1"/>
  <c r="H19" i="9"/>
  <c r="E19" i="9" s="1"/>
  <c r="B19" i="9" s="1"/>
  <c r="G46" i="1"/>
  <c r="H46" i="1"/>
  <c r="G284" i="9" l="1"/>
  <c r="E284" i="9" s="1"/>
  <c r="B284" i="9" s="1"/>
  <c r="G985" i="1"/>
  <c r="B312" i="9"/>
  <c r="H1517" i="1"/>
  <c r="I11" i="3"/>
  <c r="K3" i="9"/>
  <c r="I9" i="3"/>
  <c r="E413" i="4"/>
  <c r="E414" i="4" s="1"/>
  <c r="D409" i="1" s="1"/>
  <c r="E291" i="4"/>
  <c r="D287" i="1" s="1"/>
  <c r="D285" i="1"/>
  <c r="E290" i="4"/>
  <c r="D286" i="1" s="1"/>
  <c r="G2" i="1"/>
  <c r="H2" i="1"/>
  <c r="D639" i="4"/>
  <c r="F412" i="4"/>
  <c r="C407" i="1"/>
  <c r="H345" i="1"/>
  <c r="F175" i="5"/>
  <c r="C1152" i="1"/>
  <c r="D291" i="4"/>
  <c r="F289" i="4"/>
  <c r="D413" i="4"/>
  <c r="D414" i="4" s="1"/>
  <c r="C285" i="1"/>
  <c r="G522" i="1"/>
  <c r="H522" i="1"/>
  <c r="G414" i="1"/>
  <c r="H414" i="1"/>
  <c r="E639" i="4"/>
  <c r="D407" i="1"/>
  <c r="H985" i="1"/>
  <c r="H1435" i="1"/>
  <c r="G1435" i="1"/>
  <c r="G1214" i="1"/>
  <c r="H1214" i="1"/>
  <c r="G147" i="1"/>
  <c r="H147" i="1"/>
  <c r="G1153" i="1"/>
  <c r="H1153" i="1"/>
  <c r="G293" i="1"/>
  <c r="H293" i="1"/>
  <c r="H278" i="9"/>
  <c r="E278" i="9" s="1"/>
  <c r="D984" i="1"/>
  <c r="H984" i="1" s="1"/>
  <c r="F408" i="4"/>
  <c r="C403" i="1"/>
  <c r="F635" i="4"/>
  <c r="C629" i="1"/>
  <c r="D290" i="4"/>
  <c r="F407" i="4"/>
  <c r="C402" i="1"/>
  <c r="F636" i="4"/>
  <c r="C630" i="1"/>
  <c r="G984" i="1" l="1"/>
  <c r="H8" i="3"/>
  <c r="M3" i="9" s="1"/>
  <c r="F414" i="4"/>
  <c r="C409" i="1"/>
  <c r="G402" i="1"/>
  <c r="H402" i="1"/>
  <c r="E277" i="9"/>
  <c r="B278" i="9"/>
  <c r="G629" i="1"/>
  <c r="H629" i="1"/>
  <c r="G285" i="1"/>
  <c r="H285" i="1"/>
  <c r="G1152" i="1"/>
  <c r="H1152" i="1"/>
  <c r="E640" i="4"/>
  <c r="E641" i="4" s="1"/>
  <c r="E415" i="4"/>
  <c r="D410" i="1" s="1"/>
  <c r="D408" i="1"/>
  <c r="D640" i="4"/>
  <c r="D641" i="4" s="1"/>
  <c r="D415" i="4"/>
  <c r="F413" i="4"/>
  <c r="C408" i="1"/>
  <c r="G403" i="1"/>
  <c r="H403" i="1"/>
  <c r="D633" i="1"/>
  <c r="F639" i="4"/>
  <c r="C633" i="1"/>
  <c r="G630" i="1"/>
  <c r="H630" i="1"/>
  <c r="F290" i="4"/>
  <c r="C286" i="1"/>
  <c r="F291" i="4"/>
  <c r="C287" i="1"/>
  <c r="G407" i="1"/>
  <c r="H407" i="1"/>
  <c r="I8" i="3" l="1"/>
  <c r="F641" i="4"/>
  <c r="C635" i="1"/>
  <c r="D642" i="4"/>
  <c r="F640" i="4"/>
  <c r="C634" i="1"/>
  <c r="G286" i="1"/>
  <c r="H286" i="1"/>
  <c r="G408" i="1"/>
  <c r="H408" i="1"/>
  <c r="G287" i="1"/>
  <c r="H287" i="1"/>
  <c r="G633" i="1"/>
  <c r="H633" i="1"/>
  <c r="D635" i="1"/>
  <c r="G409" i="1"/>
  <c r="H409" i="1"/>
  <c r="F415" i="4"/>
  <c r="C410" i="1"/>
  <c r="E642" i="4"/>
  <c r="E645" i="4" s="1"/>
  <c r="D634" i="1"/>
  <c r="F642" i="4" l="1"/>
  <c r="D646" i="4"/>
  <c r="C636" i="1"/>
  <c r="G635" i="1"/>
  <c r="H635" i="1"/>
  <c r="G410" i="1"/>
  <c r="H410" i="1"/>
  <c r="I18" i="3"/>
  <c r="D639" i="1"/>
  <c r="E646" i="4"/>
  <c r="D636" i="1"/>
  <c r="G634" i="1"/>
  <c r="H634" i="1"/>
  <c r="D645" i="4"/>
  <c r="G276" i="9" l="1"/>
  <c r="E276" i="9" s="1"/>
  <c r="B276" i="9" s="1"/>
  <c r="F645" i="4"/>
  <c r="H18" i="3"/>
  <c r="C639" i="1"/>
  <c r="I19" i="3"/>
  <c r="D640" i="1"/>
  <c r="H7" i="3" s="1"/>
  <c r="G636" i="1"/>
  <c r="H636" i="1"/>
  <c r="F646" i="4"/>
  <c r="H19" i="3"/>
  <c r="C640" i="1"/>
  <c r="G639" i="1" l="1"/>
  <c r="H639" i="1"/>
  <c r="J3" i="9"/>
  <c r="G640" i="1"/>
  <c r="H640" i="1"/>
  <c r="G274" i="9" l="1"/>
  <c r="M272" i="9"/>
  <c r="H18" i="9"/>
  <c r="G18" i="9"/>
  <c r="H274" i="9"/>
  <c r="L272" i="9"/>
  <c r="I7" i="9"/>
  <c r="K13" i="9"/>
  <c r="K6" i="9"/>
  <c r="J11" i="9"/>
  <c r="I17" i="9"/>
  <c r="I9" i="9"/>
  <c r="G15" i="9"/>
  <c r="J9" i="9"/>
  <c r="H15" i="9"/>
  <c r="I5" i="9"/>
  <c r="K11" i="9"/>
  <c r="H16" i="9"/>
  <c r="J5" i="9"/>
  <c r="L16" i="9"/>
  <c r="G17" i="9"/>
  <c r="K9" i="9"/>
  <c r="L15" i="9"/>
  <c r="J7" i="9"/>
  <c r="I12" i="9"/>
  <c r="K5" i="9"/>
  <c r="J10" i="9"/>
  <c r="M16" i="9"/>
  <c r="I8" i="9"/>
  <c r="M15" i="9"/>
  <c r="K7" i="9"/>
  <c r="J12" i="9"/>
  <c r="J17" i="9"/>
  <c r="I6" i="9"/>
  <c r="K12" i="9"/>
  <c r="I11" i="9"/>
  <c r="K10" i="9"/>
  <c r="G16" i="9"/>
  <c r="J8" i="9"/>
  <c r="K8" i="9"/>
  <c r="J6" i="9"/>
  <c r="H17" i="9"/>
  <c r="I13" i="9"/>
  <c r="J13" i="9"/>
  <c r="F272" i="9" l="1"/>
  <c r="F20" i="9" s="1"/>
  <c r="E18" i="9"/>
  <c r="B18" i="9" s="1"/>
  <c r="E6" i="9"/>
  <c r="B6" i="9" s="1"/>
  <c r="E16" i="9"/>
  <c r="E11" i="9"/>
  <c r="B11" i="9" s="1"/>
  <c r="F16" i="9"/>
  <c r="E5" i="9"/>
  <c r="E9" i="9"/>
  <c r="B9" i="9" s="1"/>
  <c r="E13" i="9"/>
  <c r="B13" i="9" s="1"/>
  <c r="E10" i="9"/>
  <c r="B10" i="9" s="1"/>
  <c r="F15" i="9"/>
  <c r="E7" i="9"/>
  <c r="B7" i="9" s="1"/>
  <c r="B272" i="9"/>
  <c r="E8" i="9"/>
  <c r="B8" i="9" s="1"/>
  <c r="E12" i="9"/>
  <c r="B12" i="9" s="1"/>
  <c r="E17" i="9"/>
  <c r="B17" i="9" s="1"/>
  <c r="E15" i="9"/>
  <c r="E274" i="9"/>
  <c r="B16" i="9" l="1"/>
  <c r="F14" i="9"/>
  <c r="F3" i="9" s="1"/>
  <c r="B274" i="9"/>
  <c r="E20" i="9"/>
  <c r="I7" i="3" s="1"/>
  <c r="E4" i="9"/>
  <c r="B5" i="9"/>
  <c r="B15" i="9"/>
  <c r="E14" i="9"/>
  <c r="E3" i="9" l="1"/>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<sst xmlns="http://schemas.openxmlformats.org/spreadsheetml/2006/main" count="4368" uniqueCount="3422">
  <si>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</si>
  <si>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</si>
  <si>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</si>
  <si>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</si>
  <si>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</si>
  <si>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</si>
  <si>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</si>
  <si>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</si>
  <si>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</si>
  <si>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</si>
  <si>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</si>
  <si>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</si>
  <si>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</si>
  <si>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</si>
  <si>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</si>
  <si>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</si>
  <si>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</si>
  <si>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</si>
  <si>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</si>
  <si>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</si>
  <si>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</si>
  <si>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</si>
  <si>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</si>
  <si>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</si>
  <si>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</si>
  <si>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</si>
  <si>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</si>
  <si>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</si>
  <si>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</si>
  <si>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</si>
  <si>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</si>
  <si>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LIŠANE OSTROVIČKE</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</si>
  <si>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</si>
  <si>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</si>
  <si>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</si>
  <si>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</si>
  <si>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</si>
  <si>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</si>
  <si>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</si>
  <si>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</si>
  <si>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</si>
  <si>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</si>
  <si>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</si>
  <si>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</si>
  <si>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</si>
  <si>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</si>
  <si>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</si>
  <si>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</si>
  <si>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</si>
  <si>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34725 - OPĆINA LIŠANE OSTROVIČKE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</si>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</sst>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351310.69000000006</v>
      </c>
      <c r="D2" s="6">
        <f>'PR-RAS'!E6</f>
        <v>491147.53999999992</v>
      </c>
      <c r="E2" s="6">
        <v>0</v>
      </c>
      <c r="F2" s="6">
        <v>0</v>
      </c>
      <c r="G2" s="7">
        <f t="shared" ref="G2:G264" si="0">(B2/1000)*(C2*1+D2*2)</f>
        <v>1333.6057700000001</v>
      </c>
      <c r="H2" s="7">
        <f t="shared" ref="H2:H26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56605.049999999988</v>
      </c>
      <c r="D3" s="1">
        <f>'PR-RAS'!E7</f>
        <v>90286.249999999985</v>
      </c>
      <c r="E3" s="1">
        <v>0</v>
      </c>
      <c r="F3" s="1">
        <v>0</v>
      </c>
      <c r="G3" s="2">
        <f t="shared" si="0"/>
        <v>474.35509999999994</v>
      </c>
      <c r="H3" s="2">
        <f t="shared" si="1"/>
        <v>0.29999999997380655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51929.249999999985</v>
      </c>
      <c r="D4" s="1">
        <f>'PR-RAS'!E8</f>
        <v>79219.859999999986</v>
      </c>
      <c r="E4" s="1">
        <v>0</v>
      </c>
      <c r="F4" s="1">
        <v>0</v>
      </c>
      <c r="G4" s="2">
        <f t="shared" si="0"/>
        <v>631.10690999999997</v>
      </c>
      <c r="H4" s="2">
        <f t="shared" si="1"/>
        <v>0.38999999999941792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67273.53</v>
      </c>
      <c r="D5" s="1">
        <f>'PR-RAS'!E9</f>
        <v>98665.68</v>
      </c>
      <c r="E5" s="1">
        <v>0</v>
      </c>
      <c r="F5" s="1">
        <v>0</v>
      </c>
      <c r="G5" s="2">
        <f t="shared" si="0"/>
        <v>1058.41956</v>
      </c>
      <c r="H5" s="2">
        <f t="shared" si="1"/>
        <v>0.79000000000814907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3566.48</v>
      </c>
      <c r="D6" s="1">
        <f>'PR-RAS'!E10</f>
        <v>5537.66</v>
      </c>
      <c r="E6" s="1">
        <v>0</v>
      </c>
      <c r="F6" s="1">
        <v>0</v>
      </c>
      <c r="G6" s="2">
        <f t="shared" si="0"/>
        <v>73.209000000000003</v>
      </c>
      <c r="H6" s="2">
        <f t="shared" si="1"/>
        <v>0.82000000000016371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4573.8999999999996</v>
      </c>
      <c r="D7" s="1">
        <f>'PR-RAS'!E11</f>
        <v>3423.06</v>
      </c>
      <c r="E7" s="1">
        <v>0</v>
      </c>
      <c r="F7" s="1">
        <v>0</v>
      </c>
      <c r="G7" s="2">
        <f t="shared" si="0"/>
        <v>68.520120000000006</v>
      </c>
      <c r="H7" s="2">
        <f t="shared" si="1"/>
        <v>0.16000000000030923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712.33</v>
      </c>
      <c r="D8" s="1">
        <f>'PR-RAS'!E12</f>
        <v>1052.81</v>
      </c>
      <c r="E8" s="1">
        <v>0</v>
      </c>
      <c r="F8" s="1">
        <v>0</v>
      </c>
      <c r="G8" s="2">
        <f t="shared" si="0"/>
        <v>19.725649999999998</v>
      </c>
      <c r="H8" s="2">
        <f t="shared" si="1"/>
        <v>0.5200000000000955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640.03</v>
      </c>
      <c r="D9" s="1">
        <f>'PR-RAS'!E13</f>
        <v>133.16999999999999</v>
      </c>
      <c r="E9" s="1">
        <v>0</v>
      </c>
      <c r="F9" s="1">
        <v>0</v>
      </c>
      <c r="G9" s="2">
        <f t="shared" si="0"/>
        <v>7.2509599999999992</v>
      </c>
      <c r="H9" s="2">
        <f t="shared" si="1"/>
        <v>0.19999999999996021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24837.02</v>
      </c>
      <c r="D11" s="1">
        <f>'PR-RAS'!E15</f>
        <v>29592.52</v>
      </c>
      <c r="E11" s="1">
        <v>0</v>
      </c>
      <c r="F11" s="1">
        <v>0</v>
      </c>
      <c r="G11" s="2">
        <f t="shared" si="0"/>
        <v>840.22059999999999</v>
      </c>
      <c r="H11" s="2">
        <f t="shared" si="1"/>
        <v>0.5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4252.8900000000003</v>
      </c>
      <c r="D19" s="1">
        <f>'PR-RAS'!E23</f>
        <v>10551.68</v>
      </c>
      <c r="E19" s="1">
        <v>0</v>
      </c>
      <c r="F19" s="1">
        <v>0</v>
      </c>
      <c r="G19" s="2">
        <f t="shared" si="0"/>
        <v>456.41249999999997</v>
      </c>
      <c r="H19" s="2">
        <f t="shared" si="1"/>
        <v>0.42999999999938154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708.88</v>
      </c>
      <c r="D20" s="1">
        <f>'PR-RAS'!E24</f>
        <v>4658.57</v>
      </c>
      <c r="E20" s="1">
        <v>0</v>
      </c>
      <c r="F20" s="1">
        <v>0</v>
      </c>
      <c r="G20" s="2">
        <f t="shared" si="0"/>
        <v>190.49437999999998</v>
      </c>
      <c r="H20" s="2">
        <f t="shared" si="1"/>
        <v>0.55000000000029559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3544.01</v>
      </c>
      <c r="D23" s="1">
        <f>'PR-RAS'!E27</f>
        <v>5893.11</v>
      </c>
      <c r="E23" s="1">
        <v>0</v>
      </c>
      <c r="F23" s="1">
        <v>0</v>
      </c>
      <c r="G23" s="2">
        <f t="shared" si="0"/>
        <v>337.26505999999995</v>
      </c>
      <c r="H23" s="2">
        <f t="shared" si="1"/>
        <v>0.11999999999989086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422.91</v>
      </c>
      <c r="D25" s="1">
        <f>'PR-RAS'!E29</f>
        <v>514.71</v>
      </c>
      <c r="E25" s="1">
        <v>0</v>
      </c>
      <c r="F25" s="1">
        <v>0</v>
      </c>
      <c r="G25" s="2">
        <f t="shared" si="0"/>
        <v>34.855920000000005</v>
      </c>
      <c r="H25" s="2">
        <f t="shared" si="1"/>
        <v>0.37999999999993861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422.91</v>
      </c>
      <c r="D27" s="1">
        <f>'PR-RAS'!E31</f>
        <v>514.71</v>
      </c>
      <c r="E27" s="1">
        <v>0</v>
      </c>
      <c r="F27" s="1">
        <v>0</v>
      </c>
      <c r="G27" s="2">
        <f t="shared" si="0"/>
        <v>37.760580000000004</v>
      </c>
      <c r="H27" s="2">
        <f t="shared" si="1"/>
        <v>0.37999999999993861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243457.86000000002</v>
      </c>
      <c r="D46" s="1">
        <f>'PR-RAS'!E50</f>
        <v>326576.56999999995</v>
      </c>
      <c r="E46" s="1">
        <v>0</v>
      </c>
      <c r="F46" s="1">
        <v>0</v>
      </c>
      <c r="G46" s="2">
        <f t="shared" si="0"/>
        <v>40347.494999999995</v>
      </c>
      <c r="H46" s="2">
        <f t="shared" si="1"/>
        <v>0.57000000003608875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207221.64</v>
      </c>
      <c r="D55" s="1">
        <f>'PR-RAS'!E59</f>
        <v>291738.98</v>
      </c>
      <c r="E55" s="1">
        <v>0</v>
      </c>
      <c r="F55" s="1">
        <v>0</v>
      </c>
      <c r="G55" s="2">
        <f t="shared" si="0"/>
        <v>42697.778399999996</v>
      </c>
      <c r="H55" s="2">
        <f t="shared" si="1"/>
        <v>0.38000000000465661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184698.88</v>
      </c>
      <c r="D56" s="1">
        <f>'PR-RAS'!E60</f>
        <v>187583.28</v>
      </c>
      <c r="E56" s="1">
        <v>0</v>
      </c>
      <c r="F56" s="1">
        <v>0</v>
      </c>
      <c r="G56" s="2">
        <f t="shared" si="0"/>
        <v>30792.599199999997</v>
      </c>
      <c r="H56" s="2">
        <f t="shared" si="1"/>
        <v>0.39999999999417923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22522.76</v>
      </c>
      <c r="D57" s="1">
        <f>'PR-RAS'!E61</f>
        <v>104155.7</v>
      </c>
      <c r="E57" s="1">
        <v>0</v>
      </c>
      <c r="F57" s="1">
        <v>0</v>
      </c>
      <c r="G57" s="2">
        <f t="shared" si="0"/>
        <v>12926.712960000001</v>
      </c>
      <c r="H57" s="2">
        <f t="shared" si="1"/>
        <v>0.54000000000451109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36236.22</v>
      </c>
      <c r="D70" s="1">
        <f>'PR-RAS'!E74</f>
        <v>34837.589999999997</v>
      </c>
      <c r="E70" s="1">
        <v>0</v>
      </c>
      <c r="F70" s="1">
        <v>0</v>
      </c>
      <c r="G70" s="2">
        <f t="shared" si="0"/>
        <v>7307.8865999999998</v>
      </c>
      <c r="H70" s="2">
        <f t="shared" si="1"/>
        <v>0.63000000000465661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36236.22</v>
      </c>
      <c r="D72" s="1">
        <f>'PR-RAS'!E76</f>
        <v>34837.589999999997</v>
      </c>
      <c r="E72" s="1">
        <v>0</v>
      </c>
      <c r="F72" s="1">
        <v>0</v>
      </c>
      <c r="G72" s="2">
        <f t="shared" si="0"/>
        <v>7519.7093999999988</v>
      </c>
      <c r="H72" s="2">
        <f t="shared" si="1"/>
        <v>0.63000000000465661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21228.61</v>
      </c>
      <c r="D78" s="1">
        <f>'PR-RAS'!E82</f>
        <v>19315.91</v>
      </c>
      <c r="E78" s="1">
        <v>0</v>
      </c>
      <c r="F78" s="1">
        <v>0</v>
      </c>
      <c r="G78" s="2">
        <f t="shared" si="0"/>
        <v>4609.2531099999997</v>
      </c>
      <c r="H78" s="2">
        <f t="shared" si="1"/>
        <v>0.47999999999956344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0.66</v>
      </c>
      <c r="E79" s="1">
        <v>0</v>
      </c>
      <c r="F79" s="1">
        <v>0</v>
      </c>
      <c r="G79" s="2">
        <f t="shared" si="0"/>
        <v>0.10296000000000001</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0.64</v>
      </c>
      <c r="E83" s="1">
        <v>0</v>
      </c>
      <c r="F83" s="1">
        <v>0</v>
      </c>
      <c r="G83" s="2">
        <f t="shared" si="0"/>
        <v>0.10496000000000001</v>
      </c>
      <c r="H83" s="2">
        <f t="shared" si="1"/>
        <v>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21228.61</v>
      </c>
      <c r="D87" s="1">
        <f>'PR-RAS'!E91</f>
        <v>19315.25</v>
      </c>
      <c r="E87" s="1">
        <v>0</v>
      </c>
      <c r="F87" s="1">
        <v>0</v>
      </c>
      <c r="G87" s="2">
        <f t="shared" si="0"/>
        <v>5147.88346</v>
      </c>
      <c r="H87" s="2">
        <f t="shared" si="1"/>
        <v>0.63999999999941792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922.09</v>
      </c>
      <c r="D88" s="1">
        <f>'PR-RAS'!E92</f>
        <v>663.61</v>
      </c>
      <c r="E88" s="1">
        <v>0</v>
      </c>
      <c r="F88" s="1">
        <v>0</v>
      </c>
      <c r="G88" s="2">
        <f t="shared" si="0"/>
        <v>195.68996999999999</v>
      </c>
      <c r="H88" s="2">
        <f t="shared" si="1"/>
        <v>0.48000000000001819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14928.54</v>
      </c>
      <c r="D89" s="1">
        <f>'PR-RAS'!E93</f>
        <v>13356.81</v>
      </c>
      <c r="E89" s="1">
        <v>0</v>
      </c>
      <c r="F89" s="1">
        <v>0</v>
      </c>
      <c r="G89" s="2">
        <f t="shared" si="0"/>
        <v>3664.51008</v>
      </c>
      <c r="H89" s="2">
        <f t="shared" si="1"/>
        <v>0.6499999999996362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5274.93</v>
      </c>
      <c r="D90" s="1">
        <f>'PR-RAS'!E94</f>
        <v>5274.93</v>
      </c>
      <c r="E90" s="1">
        <v>0</v>
      </c>
      <c r="F90" s="1">
        <v>0</v>
      </c>
      <c r="G90" s="2">
        <f t="shared" si="0"/>
        <v>1408.4063100000001</v>
      </c>
      <c r="H90" s="2">
        <f t="shared" si="1"/>
        <v>0.13999999999941792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103.05</v>
      </c>
      <c r="D93" s="1">
        <f>'PR-RAS'!E97</f>
        <v>19.899999999999999</v>
      </c>
      <c r="E93" s="1">
        <v>0</v>
      </c>
      <c r="F93" s="1">
        <v>0</v>
      </c>
      <c r="G93" s="2">
        <f t="shared" si="0"/>
        <v>13.142199999999999</v>
      </c>
      <c r="H93" s="2">
        <f t="shared" si="1"/>
        <v>0.14999999999999858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29996.28</v>
      </c>
      <c r="D102" s="1">
        <f>'PR-RAS'!E106</f>
        <v>25244.940000000002</v>
      </c>
      <c r="E102" s="1">
        <v>0</v>
      </c>
      <c r="F102" s="1">
        <v>0</v>
      </c>
      <c r="G102" s="2">
        <f t="shared" si="0"/>
        <v>8129.1021600000013</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307.32</v>
      </c>
      <c r="D103" s="1">
        <f>'PR-RAS'!E107</f>
        <v>241.92</v>
      </c>
      <c r="E103" s="1">
        <v>0</v>
      </c>
      <c r="F103" s="1">
        <v>0</v>
      </c>
      <c r="G103" s="2">
        <f t="shared" si="0"/>
        <v>80.698319999999995</v>
      </c>
      <c r="H103" s="2">
        <f t="shared" si="1"/>
        <v>0.40000000000000568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307.32</v>
      </c>
      <c r="D107" s="1">
        <f>'PR-RAS'!E111</f>
        <v>241.92</v>
      </c>
      <c r="E107" s="1">
        <v>0</v>
      </c>
      <c r="F107" s="1">
        <v>0</v>
      </c>
      <c r="G107" s="2">
        <f t="shared" si="0"/>
        <v>83.862960000000001</v>
      </c>
      <c r="H107" s="2">
        <f t="shared" si="1"/>
        <v>0.40000000000000568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17098.009999999998</v>
      </c>
      <c r="D108" s="1">
        <f>'PR-RAS'!E112</f>
        <v>12179.27</v>
      </c>
      <c r="E108" s="1">
        <v>0</v>
      </c>
      <c r="F108" s="1">
        <v>0</v>
      </c>
      <c r="G108" s="2">
        <f t="shared" si="0"/>
        <v>4435.8508499999998</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32.17</v>
      </c>
      <c r="D110" s="1">
        <f>'PR-RAS'!E114</f>
        <v>0</v>
      </c>
      <c r="E110" s="1">
        <v>0</v>
      </c>
      <c r="F110" s="1">
        <v>0</v>
      </c>
      <c r="G110" s="2">
        <f t="shared" si="0"/>
        <v>3.5065300000000001</v>
      </c>
      <c r="H110" s="2">
        <f t="shared" si="1"/>
        <v>0.17000000000000171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17065.84</v>
      </c>
      <c r="D113" s="1">
        <f>'PR-RAS'!E117</f>
        <v>12179.27</v>
      </c>
      <c r="E113" s="1">
        <v>0</v>
      </c>
      <c r="F113" s="1">
        <v>0</v>
      </c>
      <c r="G113" s="2">
        <f t="shared" si="0"/>
        <v>4639.5305600000011</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12590.95</v>
      </c>
      <c r="D116" s="1">
        <f>'PR-RAS'!E120</f>
        <v>12823.75</v>
      </c>
      <c r="E116" s="1">
        <v>0</v>
      </c>
      <c r="F116" s="1">
        <v>0</v>
      </c>
      <c r="G116" s="2">
        <f t="shared" si="0"/>
        <v>4397.4217499999995</v>
      </c>
      <c r="H116" s="2">
        <f t="shared" si="1"/>
        <v>0.2999999999992724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52.36</v>
      </c>
      <c r="D117" s="1">
        <f>'PR-RAS'!E121</f>
        <v>470.37</v>
      </c>
      <c r="E117" s="1">
        <v>0</v>
      </c>
      <c r="F117" s="1">
        <v>0</v>
      </c>
      <c r="G117" s="2">
        <f t="shared" si="0"/>
        <v>115.1996</v>
      </c>
      <c r="H117" s="2">
        <f t="shared" si="1"/>
        <v>0.73000000000000398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12538.59</v>
      </c>
      <c r="D118" s="1">
        <f>'PR-RAS'!E122</f>
        <v>12353.38</v>
      </c>
      <c r="E118" s="1">
        <v>0</v>
      </c>
      <c r="F118" s="1">
        <v>0</v>
      </c>
      <c r="G118" s="2">
        <f t="shared" si="0"/>
        <v>4357.7059500000005</v>
      </c>
      <c r="H118" s="2">
        <f t="shared" si="1"/>
        <v>0.78999999999905413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22.89</v>
      </c>
      <c r="D120" s="1">
        <f>'PR-RAS'!E124</f>
        <v>20000</v>
      </c>
      <c r="E120" s="1">
        <v>0</v>
      </c>
      <c r="F120" s="1">
        <v>0</v>
      </c>
      <c r="G120" s="2">
        <f t="shared" si="0"/>
        <v>4762.7239099999997</v>
      </c>
      <c r="H120" s="2">
        <f t="shared" si="1"/>
        <v>0.10999999999999943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22.89</v>
      </c>
      <c r="D124" s="1">
        <f>'PR-RAS'!E128</f>
        <v>20000</v>
      </c>
      <c r="E124" s="1">
        <v>0</v>
      </c>
      <c r="F124" s="1">
        <v>0</v>
      </c>
      <c r="G124" s="2">
        <f t="shared" si="0"/>
        <v>4922.8154699999996</v>
      </c>
      <c r="H124" s="2">
        <f t="shared" si="1"/>
        <v>0.10999999999999943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22.89</v>
      </c>
      <c r="D125" s="1">
        <f>'PR-RAS'!E129</f>
        <v>0</v>
      </c>
      <c r="E125" s="1">
        <v>0</v>
      </c>
      <c r="F125" s="1">
        <v>0</v>
      </c>
      <c r="G125" s="2">
        <f t="shared" si="0"/>
        <v>2.8383600000000002</v>
      </c>
      <c r="H125" s="2">
        <f t="shared" si="1"/>
        <v>0.10999999999999943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20000</v>
      </c>
      <c r="E126" s="1">
        <v>0</v>
      </c>
      <c r="F126" s="1">
        <v>0</v>
      </c>
      <c r="G126" s="2">
        <f t="shared" si="0"/>
        <v>5000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9723.8700000000008</v>
      </c>
      <c r="E135" s="1">
        <v>0</v>
      </c>
      <c r="F135" s="1">
        <v>0</v>
      </c>
      <c r="G135" s="2">
        <f t="shared" si="0"/>
        <v>2605.9971600000003</v>
      </c>
      <c r="H135" s="2">
        <f t="shared" si="1"/>
        <v>0.12999999999919964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9723.8700000000008</v>
      </c>
      <c r="E146" s="1">
        <v>0</v>
      </c>
      <c r="F146" s="1">
        <v>0</v>
      </c>
      <c r="G146" s="2">
        <f t="shared" si="0"/>
        <v>2819.9223000000002</v>
      </c>
      <c r="H146" s="2">
        <f t="shared" si="1"/>
        <v>0.12999999999919964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229501.44</v>
      </c>
      <c r="D147" s="1">
        <f>'PR-RAS'!E151</f>
        <v>241525.22999999995</v>
      </c>
      <c r="E147" s="1">
        <v>0</v>
      </c>
      <c r="F147" s="1">
        <v>0</v>
      </c>
      <c r="G147" s="2">
        <f t="shared" si="0"/>
        <v>104032.57739999998</v>
      </c>
      <c r="H147" s="2">
        <f t="shared" si="1"/>
        <v>0.66999999995459802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79611.510000000009</v>
      </c>
      <c r="D148" s="1">
        <f>'PR-RAS'!E152</f>
        <v>98333.540000000008</v>
      </c>
      <c r="E148" s="1">
        <v>0</v>
      </c>
      <c r="F148" s="1">
        <v>0</v>
      </c>
      <c r="G148" s="2">
        <f t="shared" si="0"/>
        <v>40612.952730000005</v>
      </c>
      <c r="H148" s="2">
        <f t="shared" si="1"/>
        <v>0.9499999999825377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66484.77</v>
      </c>
      <c r="D149" s="1">
        <f>'PR-RAS'!E153</f>
        <v>79098.570000000007</v>
      </c>
      <c r="E149" s="1">
        <v>0</v>
      </c>
      <c r="F149" s="1">
        <v>0</v>
      </c>
      <c r="G149" s="2">
        <f t="shared" si="0"/>
        <v>33252.922680000003</v>
      </c>
      <c r="H149" s="2">
        <f t="shared" si="1"/>
        <v>0.65999999998894054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66484.77</v>
      </c>
      <c r="D150" s="1">
        <f>'PR-RAS'!E154</f>
        <v>79098.570000000007</v>
      </c>
      <c r="E150" s="1">
        <v>0</v>
      </c>
      <c r="F150" s="1">
        <v>0</v>
      </c>
      <c r="G150" s="2">
        <f t="shared" si="0"/>
        <v>33477.604590000003</v>
      </c>
      <c r="H150" s="2">
        <f t="shared" si="1"/>
        <v>0.65999999998894054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2156.75</v>
      </c>
      <c r="D154" s="1">
        <f>'PR-RAS'!E158</f>
        <v>6183.75</v>
      </c>
      <c r="E154" s="1">
        <v>0</v>
      </c>
      <c r="F154" s="1">
        <v>0</v>
      </c>
      <c r="G154" s="2">
        <f t="shared" si="0"/>
        <v>2222.2102500000001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10969.99</v>
      </c>
      <c r="D155" s="1">
        <f>'PR-RAS'!E159</f>
        <v>13051.22</v>
      </c>
      <c r="E155" s="1">
        <v>0</v>
      </c>
      <c r="F155" s="1">
        <v>0</v>
      </c>
      <c r="G155" s="2">
        <f t="shared" si="0"/>
        <v>5709.1542200000004</v>
      </c>
      <c r="H155" s="2">
        <f t="shared" si="1"/>
        <v>0.22999999999956344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10969.99</v>
      </c>
      <c r="D157" s="1">
        <f>'PR-RAS'!E161</f>
        <v>13051.22</v>
      </c>
      <c r="E157" s="1">
        <v>0</v>
      </c>
      <c r="F157" s="1">
        <v>0</v>
      </c>
      <c r="G157" s="2">
        <f t="shared" si="0"/>
        <v>5783.2990799999998</v>
      </c>
      <c r="H157" s="2">
        <f t="shared" si="1"/>
        <v>0.22999999999956344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110861.47</v>
      </c>
      <c r="D159" s="1">
        <f>'PR-RAS'!E163</f>
        <v>108778.18999999999</v>
      </c>
      <c r="E159" s="1">
        <v>0</v>
      </c>
      <c r="F159" s="1">
        <v>0</v>
      </c>
      <c r="G159" s="2">
        <f t="shared" si="0"/>
        <v>51890.020299999996</v>
      </c>
      <c r="H159" s="2">
        <f t="shared" si="1"/>
        <v>0.65999999998894054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6652.7699999999995</v>
      </c>
      <c r="D160" s="1">
        <f>'PR-RAS'!E164</f>
        <v>8810.7100000000009</v>
      </c>
      <c r="E160" s="1">
        <v>0</v>
      </c>
      <c r="F160" s="1">
        <v>0</v>
      </c>
      <c r="G160" s="2">
        <f t="shared" si="0"/>
        <v>3859.5962100000006</v>
      </c>
      <c r="H160" s="2">
        <f t="shared" si="1"/>
        <v>0.51999999999952706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230.11</v>
      </c>
      <c r="D161" s="1">
        <f>'PR-RAS'!E165</f>
        <v>769.16</v>
      </c>
      <c r="E161" s="1">
        <v>0</v>
      </c>
      <c r="F161" s="1">
        <v>0</v>
      </c>
      <c r="G161" s="2">
        <f t="shared" si="0"/>
        <v>282.94880000000001</v>
      </c>
      <c r="H161" s="2">
        <f t="shared" si="1"/>
        <v>0.26999999999998181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6422.66</v>
      </c>
      <c r="D162" s="1">
        <f>'PR-RAS'!E166</f>
        <v>8041.55</v>
      </c>
      <c r="E162" s="1">
        <v>0</v>
      </c>
      <c r="F162" s="1">
        <v>0</v>
      </c>
      <c r="G162" s="2">
        <f t="shared" si="0"/>
        <v>3623.4273600000006</v>
      </c>
      <c r="H162" s="2">
        <f t="shared" si="1"/>
        <v>0.78999999999996362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42341.880000000005</v>
      </c>
      <c r="D165" s="1">
        <f>'PR-RAS'!E169</f>
        <v>27778.15</v>
      </c>
      <c r="E165" s="1">
        <v>0</v>
      </c>
      <c r="F165" s="1">
        <v>0</v>
      </c>
      <c r="G165" s="2">
        <f t="shared" si="0"/>
        <v>16055.301520000003</v>
      </c>
      <c r="H165" s="2">
        <f t="shared" si="1"/>
        <v>0.26999999999679858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2556.39</v>
      </c>
      <c r="D166" s="1">
        <f>'PR-RAS'!E170</f>
        <v>2749.68</v>
      </c>
      <c r="E166" s="1">
        <v>0</v>
      </c>
      <c r="F166" s="1">
        <v>0</v>
      </c>
      <c r="G166" s="2">
        <f t="shared" si="0"/>
        <v>1329.19875</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1629.84</v>
      </c>
      <c r="D167" s="1">
        <f>'PR-RAS'!E171</f>
        <v>1758.03</v>
      </c>
      <c r="E167" s="1">
        <v>0</v>
      </c>
      <c r="F167" s="1">
        <v>0</v>
      </c>
      <c r="G167" s="2">
        <f t="shared" si="0"/>
        <v>854.21939999999995</v>
      </c>
      <c r="H167" s="2">
        <f t="shared" si="1"/>
        <v>0.19000000000005457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37544.870000000003</v>
      </c>
      <c r="D168" s="1">
        <f>'PR-RAS'!E172</f>
        <v>21918.720000000001</v>
      </c>
      <c r="E168" s="1">
        <v>0</v>
      </c>
      <c r="F168" s="1">
        <v>0</v>
      </c>
      <c r="G168" s="2">
        <f t="shared" si="0"/>
        <v>13590.84577</v>
      </c>
      <c r="H168" s="2">
        <f t="shared" si="1"/>
        <v>0.4099999999962165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463.59</v>
      </c>
      <c r="D170" s="1">
        <f>'PR-RAS'!E174</f>
        <v>1245.5899999999999</v>
      </c>
      <c r="E170" s="1">
        <v>0</v>
      </c>
      <c r="F170" s="1">
        <v>0</v>
      </c>
      <c r="G170" s="2">
        <f t="shared" si="0"/>
        <v>499.35613000000001</v>
      </c>
      <c r="H170" s="2">
        <f t="shared" si="1"/>
        <v>0.82000000000010687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147.19</v>
      </c>
      <c r="D172" s="1">
        <f>'PR-RAS'!E176</f>
        <v>106.13</v>
      </c>
      <c r="E172" s="1">
        <v>0</v>
      </c>
      <c r="F172" s="1">
        <v>0</v>
      </c>
      <c r="G172" s="2">
        <f t="shared" si="0"/>
        <v>61.465949999999999</v>
      </c>
      <c r="H172" s="2">
        <f t="shared" si="1"/>
        <v>0.31999999999999318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37883.07</v>
      </c>
      <c r="D173" s="1">
        <f>'PR-RAS'!E177</f>
        <v>62368.679999999993</v>
      </c>
      <c r="E173" s="1">
        <v>0</v>
      </c>
      <c r="F173" s="1">
        <v>0</v>
      </c>
      <c r="G173" s="2">
        <f t="shared" si="0"/>
        <v>27970.713959999997</v>
      </c>
      <c r="H173" s="2">
        <f t="shared" si="1"/>
        <v>0.39000000000669388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4079.13</v>
      </c>
      <c r="D174" s="1">
        <f>'PR-RAS'!E178</f>
        <v>3564.01</v>
      </c>
      <c r="E174" s="1">
        <v>0</v>
      </c>
      <c r="F174" s="1">
        <v>0</v>
      </c>
      <c r="G174" s="2">
        <f t="shared" si="0"/>
        <v>1938.8369500000001</v>
      </c>
      <c r="H174" s="2">
        <f t="shared" si="1"/>
        <v>0.14000000000032742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7347.47</v>
      </c>
      <c r="D175" s="1">
        <f>'PR-RAS'!E179</f>
        <v>27868.18</v>
      </c>
      <c r="E175" s="1">
        <v>0</v>
      </c>
      <c r="F175" s="1">
        <v>0</v>
      </c>
      <c r="G175" s="2">
        <f t="shared" si="0"/>
        <v>10976.58642</v>
      </c>
      <c r="H175" s="2">
        <f t="shared" si="1"/>
        <v>0.6500000000005457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1168.51</v>
      </c>
      <c r="E176" s="1">
        <v>0</v>
      </c>
      <c r="F176" s="1">
        <v>0</v>
      </c>
      <c r="G176" s="2">
        <f t="shared" si="0"/>
        <v>408.9785</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4292.66</v>
      </c>
      <c r="D177" s="1">
        <f>'PR-RAS'!E181</f>
        <v>4493.51</v>
      </c>
      <c r="E177" s="1">
        <v>0</v>
      </c>
      <c r="F177" s="1">
        <v>0</v>
      </c>
      <c r="G177" s="2">
        <f t="shared" si="0"/>
        <v>2337.2236800000001</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4091</v>
      </c>
      <c r="D178" s="1">
        <f>'PR-RAS'!E182</f>
        <v>4483.05</v>
      </c>
      <c r="E178" s="1">
        <v>0</v>
      </c>
      <c r="F178" s="1">
        <v>0</v>
      </c>
      <c r="G178" s="2">
        <f t="shared" si="0"/>
        <v>2311.1066999999998</v>
      </c>
      <c r="H178" s="2">
        <f t="shared" si="1"/>
        <v>5.0000000000181899E-2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89.86</v>
      </c>
      <c r="E179" s="1">
        <v>0</v>
      </c>
      <c r="F179" s="1">
        <v>0</v>
      </c>
      <c r="G179" s="2">
        <f t="shared" si="0"/>
        <v>39.786559999999994</v>
      </c>
      <c r="H179" s="2">
        <f t="shared" si="1"/>
        <v>0.34000000000000341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12312.03</v>
      </c>
      <c r="D180" s="1">
        <f>'PR-RAS'!E184</f>
        <v>11776.3</v>
      </c>
      <c r="E180" s="1">
        <v>0</v>
      </c>
      <c r="F180" s="1">
        <v>0</v>
      </c>
      <c r="G180" s="2">
        <f t="shared" si="0"/>
        <v>6419.7687699999997</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4490.13</v>
      </c>
      <c r="D181" s="1">
        <f>'PR-RAS'!E185</f>
        <v>6439.49</v>
      </c>
      <c r="E181" s="1">
        <v>0</v>
      </c>
      <c r="F181" s="1">
        <v>0</v>
      </c>
      <c r="G181" s="2">
        <f t="shared" si="0"/>
        <v>3126.4398000000001</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1226.8499999999999</v>
      </c>
      <c r="D182" s="1">
        <f>'PR-RAS'!E186</f>
        <v>2485.77</v>
      </c>
      <c r="E182" s="1">
        <v>0</v>
      </c>
      <c r="F182" s="1">
        <v>0</v>
      </c>
      <c r="G182" s="2">
        <f t="shared" si="0"/>
        <v>1121.9085899999998</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23983.75</v>
      </c>
      <c r="D184" s="1">
        <f>'PR-RAS'!E188</f>
        <v>9820.65</v>
      </c>
      <c r="E184" s="1">
        <v>0</v>
      </c>
      <c r="F184" s="1">
        <v>0</v>
      </c>
      <c r="G184" s="2">
        <f t="shared" si="0"/>
        <v>7983.3841500000008</v>
      </c>
      <c r="H184" s="2">
        <f t="shared" si="1"/>
        <v>0.6000000000003638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8.27</v>
      </c>
      <c r="D185" s="1">
        <f>'PR-RAS'!E189</f>
        <v>48.15</v>
      </c>
      <c r="E185" s="1">
        <v>0</v>
      </c>
      <c r="F185" s="1">
        <v>0</v>
      </c>
      <c r="G185" s="2">
        <f t="shared" si="0"/>
        <v>19.240879999999997</v>
      </c>
      <c r="H185" s="2">
        <f t="shared" si="1"/>
        <v>0.41999999999999815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742.44</v>
      </c>
      <c r="D186" s="1">
        <f>'PR-RAS'!E190</f>
        <v>835.23</v>
      </c>
      <c r="E186" s="1">
        <v>0</v>
      </c>
      <c r="F186" s="1">
        <v>0</v>
      </c>
      <c r="G186" s="2">
        <f t="shared" si="0"/>
        <v>446.38650000000001</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821.9</v>
      </c>
      <c r="D187" s="1">
        <f>'PR-RAS'!E191</f>
        <v>1511.78</v>
      </c>
      <c r="E187" s="1">
        <v>0</v>
      </c>
      <c r="F187" s="1">
        <v>0</v>
      </c>
      <c r="G187" s="2">
        <f t="shared" si="0"/>
        <v>715.25555999999995</v>
      </c>
      <c r="H187" s="2">
        <f t="shared" si="1"/>
        <v>0.32000000000005002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1858.12</v>
      </c>
      <c r="D188" s="1">
        <f>'PR-RAS'!E192</f>
        <v>1825.44</v>
      </c>
      <c r="E188" s="1">
        <v>0</v>
      </c>
      <c r="F188" s="1">
        <v>0</v>
      </c>
      <c r="G188" s="2">
        <f t="shared" si="0"/>
        <v>1030.183</v>
      </c>
      <c r="H188" s="2">
        <f t="shared" si="1"/>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215.24</v>
      </c>
      <c r="D189" s="1">
        <f>'PR-RAS'!E193</f>
        <v>354.55</v>
      </c>
      <c r="E189" s="1">
        <v>0</v>
      </c>
      <c r="F189" s="1">
        <v>0</v>
      </c>
      <c r="G189" s="2">
        <f t="shared" si="0"/>
        <v>173.77592000000001</v>
      </c>
      <c r="H189" s="2">
        <f t="shared" si="1"/>
        <v>0.68999999999999773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268.77</v>
      </c>
      <c r="E190" s="1">
        <v>0</v>
      </c>
      <c r="F190" s="1">
        <v>0</v>
      </c>
      <c r="G190" s="2">
        <f t="shared" si="0"/>
        <v>101.59505999999999</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20337.78</v>
      </c>
      <c r="D191" s="1">
        <f>'PR-RAS'!E195</f>
        <v>4976.7299999999996</v>
      </c>
      <c r="E191" s="1">
        <v>0</v>
      </c>
      <c r="F191" s="1">
        <v>0</v>
      </c>
      <c r="G191" s="2">
        <f t="shared" si="0"/>
        <v>5755.3355999999994</v>
      </c>
      <c r="H191" s="2">
        <f t="shared" si="1"/>
        <v>0.49000000000160071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5786.57</v>
      </c>
      <c r="D192" s="1">
        <f>'PR-RAS'!E196</f>
        <v>6303.5800000000008</v>
      </c>
      <c r="E192" s="1">
        <v>0</v>
      </c>
      <c r="F192" s="1">
        <v>0</v>
      </c>
      <c r="G192" s="2">
        <f t="shared" si="0"/>
        <v>3513.2024300000007</v>
      </c>
      <c r="H192" s="2">
        <f t="shared" si="1"/>
        <v>0.8499999999994543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2813.15</v>
      </c>
      <c r="D198" s="1">
        <f>'PR-RAS'!E202</f>
        <v>4236.2000000000007</v>
      </c>
      <c r="E198" s="1">
        <v>0</v>
      </c>
      <c r="F198" s="1">
        <v>0</v>
      </c>
      <c r="G198" s="2">
        <f t="shared" si="0"/>
        <v>2223.2533500000004</v>
      </c>
      <c r="H198" s="2">
        <f t="shared" si="1"/>
        <v>0.35000000000081855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1.56</v>
      </c>
      <c r="E200" s="1">
        <v>0</v>
      </c>
      <c r="F200" s="1">
        <v>0</v>
      </c>
      <c r="G200" s="2">
        <f t="shared" si="0"/>
        <v>0.6208800000000001</v>
      </c>
      <c r="H200" s="2">
        <f t="shared" si="1"/>
        <v>0.43999999999999995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2813.15</v>
      </c>
      <c r="D201" s="1">
        <f>'PR-RAS'!E205</f>
        <v>4234.6400000000003</v>
      </c>
      <c r="E201" s="1">
        <v>0</v>
      </c>
      <c r="F201" s="1">
        <v>0</v>
      </c>
      <c r="G201" s="2">
        <f t="shared" si="0"/>
        <v>2256.4860000000003</v>
      </c>
      <c r="H201" s="2">
        <f t="shared" si="1"/>
        <v>0.50999999999976353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2973.42</v>
      </c>
      <c r="D206" s="1">
        <f>'PR-RAS'!E210</f>
        <v>2067.38</v>
      </c>
      <c r="E206" s="1">
        <v>0</v>
      </c>
      <c r="F206" s="1">
        <v>0</v>
      </c>
      <c r="G206" s="2">
        <f t="shared" si="0"/>
        <v>1457.1768999999999</v>
      </c>
      <c r="H206" s="2">
        <f t="shared" si="1"/>
        <v>0.8000000000001819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1671.71</v>
      </c>
      <c r="D207" s="1">
        <f>'PR-RAS'!E211</f>
        <v>1694.52</v>
      </c>
      <c r="E207" s="1">
        <v>0</v>
      </c>
      <c r="F207" s="1">
        <v>0</v>
      </c>
      <c r="G207" s="2">
        <f t="shared" si="0"/>
        <v>1042.5145</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9.16</v>
      </c>
      <c r="E208" s="1">
        <v>0</v>
      </c>
      <c r="F208" s="1">
        <v>0</v>
      </c>
      <c r="G208" s="2">
        <f t="shared" si="0"/>
        <v>3.7922400000000001</v>
      </c>
      <c r="H208" s="2">
        <f t="shared" si="1"/>
        <v>0.16000000000000014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7.16</v>
      </c>
      <c r="D209" s="1">
        <f>'PR-RAS'!E213</f>
        <v>7.23</v>
      </c>
      <c r="E209" s="1">
        <v>0</v>
      </c>
      <c r="F209" s="1">
        <v>0</v>
      </c>
      <c r="G209" s="2">
        <f t="shared" si="0"/>
        <v>4.4969599999999996</v>
      </c>
      <c r="H209" s="2">
        <f t="shared" si="1"/>
        <v>0.39000000000000057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1294.55</v>
      </c>
      <c r="D210" s="1">
        <f>'PR-RAS'!E214</f>
        <v>356.47</v>
      </c>
      <c r="E210" s="1">
        <v>0</v>
      </c>
      <c r="F210" s="1">
        <v>0</v>
      </c>
      <c r="G210" s="2">
        <f t="shared" si="0"/>
        <v>419.56540999999999</v>
      </c>
      <c r="H210" s="2">
        <f t="shared" si="1"/>
        <v>0.92000000000007276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2654.46</v>
      </c>
      <c r="D220" s="1">
        <f>'PR-RAS'!E224</f>
        <v>1309.03</v>
      </c>
      <c r="E220" s="1">
        <v>0</v>
      </c>
      <c r="F220" s="1">
        <v>0</v>
      </c>
      <c r="G220" s="2">
        <f t="shared" si="0"/>
        <v>1154.6818800000001</v>
      </c>
      <c r="H220" s="2">
        <f t="shared" si="1"/>
        <v>0.49000000000000909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2654.46</v>
      </c>
      <c r="D227" s="1">
        <f>'PR-RAS'!E231</f>
        <v>1309.03</v>
      </c>
      <c r="E227" s="1">
        <v>0</v>
      </c>
      <c r="F227" s="1">
        <v>0</v>
      </c>
      <c r="G227" s="2">
        <f t="shared" si="0"/>
        <v>1191.5895200000002</v>
      </c>
      <c r="H227" s="2">
        <f t="shared" si="1"/>
        <v>0.49000000000000909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1309.03</v>
      </c>
      <c r="E228" s="1">
        <v>0</v>
      </c>
      <c r="F228" s="1">
        <v>0</v>
      </c>
      <c r="G228" s="2">
        <f t="shared" si="0"/>
        <v>594.29962</v>
      </c>
      <c r="H228" s="2">
        <f t="shared" si="1"/>
        <v>2.9999999999972715E-2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2654.46</v>
      </c>
      <c r="D229" s="1">
        <f>'PR-RAS'!E233</f>
        <v>0</v>
      </c>
      <c r="E229" s="1">
        <v>0</v>
      </c>
      <c r="F229" s="1">
        <v>0</v>
      </c>
      <c r="G229" s="2">
        <f t="shared" si="0"/>
        <v>605.21688000000006</v>
      </c>
      <c r="H229" s="2">
        <f t="shared" si="1"/>
        <v>0.46000000000003638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21113.68</v>
      </c>
      <c r="D248" s="1">
        <f>'PR-RAS'!E252</f>
        <v>15216.36</v>
      </c>
      <c r="E248" s="1">
        <v>0</v>
      </c>
      <c r="F248" s="1">
        <v>0</v>
      </c>
      <c r="G248" s="2">
        <f t="shared" si="0"/>
        <v>12731.960800000001</v>
      </c>
      <c r="H248" s="2">
        <f t="shared" si="1"/>
        <v>0.68000000000029104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21113.68</v>
      </c>
      <c r="D255" s="1">
        <f>'PR-RAS'!E259</f>
        <v>15216.36</v>
      </c>
      <c r="E255" s="1">
        <v>0</v>
      </c>
      <c r="F255" s="1">
        <v>0</v>
      </c>
      <c r="G255" s="2">
        <f t="shared" si="0"/>
        <v>13092.785600000001</v>
      </c>
      <c r="H255" s="2">
        <f t="shared" si="1"/>
        <v>0.68000000000029104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17601.38</v>
      </c>
      <c r="D256" s="1">
        <f>'PR-RAS'!E260</f>
        <v>12062.5</v>
      </c>
      <c r="E256" s="1">
        <v>0</v>
      </c>
      <c r="F256" s="1">
        <v>0</v>
      </c>
      <c r="G256" s="2">
        <f t="shared" si="0"/>
        <v>10640.226900000001</v>
      </c>
      <c r="H256" s="2">
        <f t="shared" si="1"/>
        <v>0.88000000000101863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3512.3</v>
      </c>
      <c r="D257" s="1">
        <f>'PR-RAS'!E261</f>
        <v>3153.86</v>
      </c>
      <c r="E257" s="1">
        <v>0</v>
      </c>
      <c r="F257" s="1">
        <v>0</v>
      </c>
      <c r="G257" s="2">
        <f t="shared" si="0"/>
        <v>2513.9251200000003</v>
      </c>
      <c r="H257" s="2">
        <f t="shared" si="1"/>
        <v>0.44000000000005457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9473.75</v>
      </c>
      <c r="D259" s="1">
        <f>'PR-RAS'!E263</f>
        <v>11584.53</v>
      </c>
      <c r="E259" s="1">
        <v>0</v>
      </c>
      <c r="F259" s="1">
        <v>0</v>
      </c>
      <c r="G259" s="2">
        <f t="shared" si="0"/>
        <v>8421.8449799999999</v>
      </c>
      <c r="H259" s="2">
        <f t="shared" si="1"/>
        <v>0.71999999999934516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7624.93</v>
      </c>
      <c r="D260" s="1">
        <f>'PR-RAS'!E264</f>
        <v>11584.53</v>
      </c>
      <c r="E260" s="1">
        <v>0</v>
      </c>
      <c r="F260" s="1">
        <v>0</v>
      </c>
      <c r="G260" s="2">
        <f t="shared" si="0"/>
        <v>7975.6434100000006</v>
      </c>
      <c r="H260" s="2">
        <f t="shared" si="1"/>
        <v>0.53999999999905413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7624.93</v>
      </c>
      <c r="D261" s="1">
        <f>'PR-RAS'!E265</f>
        <v>10784.53</v>
      </c>
      <c r="E261" s="1">
        <v>0</v>
      </c>
      <c r="F261" s="1">
        <v>0</v>
      </c>
      <c r="G261" s="2">
        <f t="shared" si="0"/>
        <v>7590.4374000000007</v>
      </c>
      <c r="H261" s="2">
        <f t="shared" si="1"/>
        <v>0.53999999999905413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800</v>
      </c>
      <c r="E262" s="1">
        <v>0</v>
      </c>
      <c r="F262" s="1">
        <v>0</v>
      </c>
      <c r="G262" s="2">
        <f t="shared" si="0"/>
        <v>417.6</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663.61</v>
      </c>
      <c r="D264" s="1">
        <f>'PR-RAS'!E268</f>
        <v>0</v>
      </c>
      <c r="E264" s="1">
        <v>0</v>
      </c>
      <c r="F264" s="1">
        <v>0</v>
      </c>
      <c r="G264" s="2">
        <f t="shared" si="0"/>
        <v>174.52943000000002</v>
      </c>
      <c r="H264" s="2">
        <f t="shared" si="1"/>
        <v>0.38999999999998636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663.61</v>
      </c>
      <c r="D265" s="1">
        <f>'PR-RAS'!E269</f>
        <v>0</v>
      </c>
      <c r="E265" s="1">
        <v>0</v>
      </c>
      <c r="F265" s="1">
        <v>0</v>
      </c>
      <c r="G265" s="2">
        <f t="shared" ref="G265:G521" si="8">(B265/1000)*(C265*1+D265*2)</f>
        <v>175.19304000000002</v>
      </c>
      <c r="H265" s="2">
        <f t="shared" ref="H265:H521" si="9">ABS(C265-ROUND(C265,0))+ABS(D265-ROUND(D265,0))</f>
        <v>0.38999999999998636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1185.21</v>
      </c>
      <c r="D269" s="1">
        <f>'PR-RAS'!E273</f>
        <v>0</v>
      </c>
      <c r="E269" s="1">
        <v>0</v>
      </c>
      <c r="F269" s="1">
        <v>0</v>
      </c>
      <c r="G269" s="2">
        <f t="shared" si="8"/>
        <v>317.63628000000006</v>
      </c>
      <c r="H269" s="2">
        <f t="shared" si="9"/>
        <v>0.21000000000003638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1185.21</v>
      </c>
      <c r="D274" s="1">
        <f>'PR-RAS'!E278</f>
        <v>0</v>
      </c>
      <c r="E274" s="1">
        <v>0</v>
      </c>
      <c r="F274" s="1">
        <v>0</v>
      </c>
      <c r="G274" s="2">
        <f t="shared" si="8"/>
        <v>323.56233000000003</v>
      </c>
      <c r="H274" s="2">
        <f t="shared" si="9"/>
        <v>0.21000000000003638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229501.44</v>
      </c>
      <c r="D285" s="1">
        <f>'PR-RAS'!E289</f>
        <v>241525.22999999995</v>
      </c>
      <c r="E285" s="1">
        <v>0</v>
      </c>
      <c r="F285" s="1">
        <v>0</v>
      </c>
      <c r="G285" s="2">
        <f t="shared" si="8"/>
        <v>202364.73959999994</v>
      </c>
      <c r="H285" s="2">
        <f t="shared" si="9"/>
        <v>0.66999999995459802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121809.25000000006</v>
      </c>
      <c r="D286" s="1">
        <f>'PR-RAS'!E290</f>
        <v>249622.30999999997</v>
      </c>
      <c r="E286" s="1">
        <v>0</v>
      </c>
      <c r="F286" s="1">
        <v>0</v>
      </c>
      <c r="G286" s="2">
        <f t="shared" si="8"/>
        <v>177000.35294999997</v>
      </c>
      <c r="H286" s="2">
        <f t="shared" si="9"/>
        <v>0.56000000002677552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294302.44</v>
      </c>
      <c r="D288" s="1">
        <f>'PR-RAS'!E292</f>
        <v>63050.27</v>
      </c>
      <c r="E288" s="1">
        <v>0</v>
      </c>
      <c r="F288" s="1">
        <v>0</v>
      </c>
      <c r="G288" s="2">
        <f t="shared" si="8"/>
        <v>120655.65525999998</v>
      </c>
      <c r="H288" s="2">
        <f t="shared" si="9"/>
        <v>0.70999999999912689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19082.599999999999</v>
      </c>
      <c r="D290" s="1">
        <f>'PR-RAS'!E294</f>
        <v>12396.82</v>
      </c>
      <c r="E290" s="1">
        <v>0</v>
      </c>
      <c r="F290" s="1">
        <v>0</v>
      </c>
      <c r="G290" s="2">
        <f t="shared" si="8"/>
        <v>12680.233359999998</v>
      </c>
      <c r="H290" s="2">
        <f t="shared" si="9"/>
        <v>0.58000000000174623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58145</v>
      </c>
      <c r="E293" s="1">
        <v>0</v>
      </c>
      <c r="F293" s="1">
        <v>0</v>
      </c>
      <c r="G293" s="2">
        <f t="shared" si="8"/>
        <v>33956.68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58145</v>
      </c>
      <c r="E294" s="1">
        <v>0</v>
      </c>
      <c r="F294" s="1">
        <v>0</v>
      </c>
      <c r="G294" s="2">
        <f t="shared" si="8"/>
        <v>34072.97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58145</v>
      </c>
      <c r="E295" s="1">
        <v>0</v>
      </c>
      <c r="F295" s="1">
        <v>0</v>
      </c>
      <c r="G295" s="2">
        <f t="shared" si="8"/>
        <v>34189.259999999995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58145</v>
      </c>
      <c r="E296" s="1">
        <v>0</v>
      </c>
      <c r="F296" s="1">
        <v>0</v>
      </c>
      <c r="G296" s="2">
        <f t="shared" si="8"/>
        <v>34305.549999999996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117278.3</v>
      </c>
      <c r="D345" s="1">
        <f>'PR-RAS'!E350</f>
        <v>202778.83</v>
      </c>
      <c r="E345" s="1">
        <v>0</v>
      </c>
      <c r="F345" s="1">
        <v>0</v>
      </c>
      <c r="G345" s="2">
        <f t="shared" si="8"/>
        <v>179855.57023999997</v>
      </c>
      <c r="H345" s="2">
        <f t="shared" si="9"/>
        <v>0.47000000001571607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746.57</v>
      </c>
      <c r="D346" s="1">
        <f>'PR-RAS'!E351</f>
        <v>6930.34</v>
      </c>
      <c r="E346" s="1">
        <v>0</v>
      </c>
      <c r="F346" s="1">
        <v>0</v>
      </c>
      <c r="G346" s="2">
        <f t="shared" si="8"/>
        <v>5039.5012499999993</v>
      </c>
      <c r="H346" s="2">
        <f t="shared" si="9"/>
        <v>0.7700000000000955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746.57</v>
      </c>
      <c r="D347" s="1">
        <f>'PR-RAS'!E352</f>
        <v>6930.34</v>
      </c>
      <c r="E347" s="1">
        <v>0</v>
      </c>
      <c r="F347" s="1">
        <v>0</v>
      </c>
      <c r="G347" s="2">
        <f t="shared" si="8"/>
        <v>5054.1084999999994</v>
      </c>
      <c r="H347" s="2">
        <f t="shared" si="9"/>
        <v>0.7700000000000955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746.57</v>
      </c>
      <c r="D348" s="1">
        <f>'PR-RAS'!E353</f>
        <v>6930.34</v>
      </c>
      <c r="E348" s="1">
        <v>0</v>
      </c>
      <c r="F348" s="1">
        <v>0</v>
      </c>
      <c r="G348" s="2">
        <f t="shared" si="8"/>
        <v>5068.7157499999994</v>
      </c>
      <c r="H348" s="2">
        <f t="shared" si="9"/>
        <v>0.7700000000000955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115591.06</v>
      </c>
      <c r="D358" s="1">
        <f>'PR-RAS'!E363</f>
        <v>195848.49</v>
      </c>
      <c r="E358" s="1">
        <v>0</v>
      </c>
      <c r="F358" s="1">
        <v>0</v>
      </c>
      <c r="G358" s="2">
        <f t="shared" si="8"/>
        <v>181101.83027999999</v>
      </c>
      <c r="H358" s="2">
        <f t="shared" si="9"/>
        <v>0.54999999998835847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98809.25</v>
      </c>
      <c r="D359" s="1">
        <f>'PR-RAS'!E364</f>
        <v>178358.75</v>
      </c>
      <c r="E359" s="1">
        <v>0</v>
      </c>
      <c r="F359" s="1">
        <v>0</v>
      </c>
      <c r="G359" s="2">
        <f t="shared" si="8"/>
        <v>163078.5765</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3639.47</v>
      </c>
      <c r="E361" s="1">
        <v>0</v>
      </c>
      <c r="F361" s="1">
        <v>0</v>
      </c>
      <c r="G361" s="2">
        <f t="shared" si="8"/>
        <v>2620.4183999999996</v>
      </c>
      <c r="H361" s="2">
        <f t="shared" si="9"/>
        <v>0.46999999999979991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20052.52</v>
      </c>
      <c r="D362" s="1">
        <f>'PR-RAS'!E367</f>
        <v>174719.28</v>
      </c>
      <c r="E362" s="1">
        <v>0</v>
      </c>
      <c r="F362" s="1">
        <v>0</v>
      </c>
      <c r="G362" s="2">
        <f t="shared" si="8"/>
        <v>133386.27987999999</v>
      </c>
      <c r="H362" s="2">
        <f t="shared" si="9"/>
        <v>0.75999999999839929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78756.73</v>
      </c>
      <c r="D363" s="1">
        <f>'PR-RAS'!E368</f>
        <v>0</v>
      </c>
      <c r="E363" s="1">
        <v>0</v>
      </c>
      <c r="F363" s="1">
        <v>0</v>
      </c>
      <c r="G363" s="2">
        <f t="shared" si="8"/>
        <v>28509.936259999999</v>
      </c>
      <c r="H363" s="2">
        <f t="shared" si="9"/>
        <v>0.27000000000407454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1410.18</v>
      </c>
      <c r="D364" s="1">
        <f>'PR-RAS'!E369</f>
        <v>3989.7400000000002</v>
      </c>
      <c r="E364" s="1">
        <v>0</v>
      </c>
      <c r="F364" s="1">
        <v>0</v>
      </c>
      <c r="G364" s="2">
        <f t="shared" si="8"/>
        <v>3408.4465799999998</v>
      </c>
      <c r="H364" s="2">
        <f t="shared" si="9"/>
        <v>0.4399999999998272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1110.24</v>
      </c>
      <c r="E365" s="1">
        <v>0</v>
      </c>
      <c r="F365" s="1">
        <v>0</v>
      </c>
      <c r="G365" s="2">
        <f t="shared" si="8"/>
        <v>808.25472000000002</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2123.1799999999998</v>
      </c>
      <c r="E366" s="1">
        <v>0</v>
      </c>
      <c r="F366" s="1">
        <v>0</v>
      </c>
      <c r="G366" s="2">
        <f t="shared" si="8"/>
        <v>1549.9213999999999</v>
      </c>
      <c r="H366" s="2">
        <f t="shared" si="9"/>
        <v>0.17999999999983629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1410.18</v>
      </c>
      <c r="D369" s="1">
        <f>'PR-RAS'!E374</f>
        <v>756.32</v>
      </c>
      <c r="E369" s="1">
        <v>0</v>
      </c>
      <c r="F369" s="1">
        <v>0</v>
      </c>
      <c r="G369" s="2">
        <f t="shared" si="8"/>
        <v>1075.5977600000001</v>
      </c>
      <c r="H369" s="2">
        <f t="shared" si="9"/>
        <v>0.50000000000011369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15371.630000000001</v>
      </c>
      <c r="D386" s="1">
        <f>'PR-RAS'!E391</f>
        <v>13500</v>
      </c>
      <c r="E386" s="1">
        <v>0</v>
      </c>
      <c r="F386" s="1">
        <v>0</v>
      </c>
      <c r="G386" s="2">
        <f t="shared" si="8"/>
        <v>16313.077550000002</v>
      </c>
      <c r="H386" s="2">
        <f t="shared" si="9"/>
        <v>0.36999999999898137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2572.17</v>
      </c>
      <c r="D388" s="1">
        <f>'PR-RAS'!E393</f>
        <v>0</v>
      </c>
      <c r="E388" s="1">
        <v>0</v>
      </c>
      <c r="F388" s="1">
        <v>0</v>
      </c>
      <c r="G388" s="2">
        <f t="shared" si="8"/>
        <v>995.42979000000003</v>
      </c>
      <c r="H388" s="2">
        <f t="shared" si="9"/>
        <v>0.17000000000007276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1659.04</v>
      </c>
      <c r="D389" s="1">
        <f>'PR-RAS'!E394</f>
        <v>0</v>
      </c>
      <c r="E389" s="1">
        <v>0</v>
      </c>
      <c r="F389" s="1">
        <v>0</v>
      </c>
      <c r="G389" s="2">
        <f t="shared" si="8"/>
        <v>643.70752000000005</v>
      </c>
      <c r="H389" s="2">
        <f t="shared" si="9"/>
        <v>3.999999999996362E-2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11140.42</v>
      </c>
      <c r="D390" s="1">
        <f>'PR-RAS'!E395</f>
        <v>13500</v>
      </c>
      <c r="E390" s="1">
        <v>0</v>
      </c>
      <c r="F390" s="1">
        <v>0</v>
      </c>
      <c r="G390" s="2">
        <f t="shared" si="8"/>
        <v>14836.623379999999</v>
      </c>
      <c r="H390" s="2">
        <f t="shared" si="9"/>
        <v>0.42000000000007276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940.67</v>
      </c>
      <c r="D397" s="1">
        <f>'PR-RAS'!E402</f>
        <v>0</v>
      </c>
      <c r="E397" s="1">
        <v>0</v>
      </c>
      <c r="F397" s="1">
        <v>0</v>
      </c>
      <c r="G397" s="2">
        <f t="shared" si="8"/>
        <v>372.50531999999998</v>
      </c>
      <c r="H397" s="2">
        <f t="shared" si="9"/>
        <v>0.33000000000004093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940.67</v>
      </c>
      <c r="D398" s="1">
        <f>'PR-RAS'!E403</f>
        <v>0</v>
      </c>
      <c r="E398" s="1">
        <v>0</v>
      </c>
      <c r="F398" s="1">
        <v>0</v>
      </c>
      <c r="G398" s="2">
        <f t="shared" si="8"/>
        <v>373.44598999999999</v>
      </c>
      <c r="H398" s="2">
        <f t="shared" si="9"/>
        <v>0.33000000000004093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117278.3</v>
      </c>
      <c r="D403" s="1">
        <f>'PR-RAS'!E408</f>
        <v>144633.82999999999</v>
      </c>
      <c r="E403" s="1">
        <v>0</v>
      </c>
      <c r="F403" s="1">
        <v>0</v>
      </c>
      <c r="G403" s="2">
        <f t="shared" si="8"/>
        <v>163431.47592</v>
      </c>
      <c r="H403" s="2">
        <f t="shared" si="9"/>
        <v>0.47000000001571607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653487.31000000006</v>
      </c>
      <c r="D405" s="1">
        <f>'PR-RAS'!E410</f>
        <v>417704.19</v>
      </c>
      <c r="E405" s="1">
        <v>0</v>
      </c>
      <c r="F405" s="1">
        <v>0</v>
      </c>
      <c r="G405" s="2">
        <f t="shared" si="8"/>
        <v>601513.85875999997</v>
      </c>
      <c r="H405" s="2">
        <f t="shared" si="9"/>
        <v>0.50000000005820766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379.85</v>
      </c>
      <c r="D406" s="1">
        <f>'PR-RAS'!E411</f>
        <v>379.85</v>
      </c>
      <c r="E406" s="1">
        <v>0</v>
      </c>
      <c r="F406" s="1">
        <v>0</v>
      </c>
      <c r="G406" s="2">
        <f t="shared" si="8"/>
        <v>461.51775000000009</v>
      </c>
      <c r="H406" s="2">
        <f t="shared" si="9"/>
        <v>0.29999999999995453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351310.69000000006</v>
      </c>
      <c r="D407" s="1">
        <f>'PR-RAS'!E412</f>
        <v>549292.53999999992</v>
      </c>
      <c r="E407" s="1">
        <v>0</v>
      </c>
      <c r="F407" s="1">
        <v>0</v>
      </c>
      <c r="G407" s="2">
        <f t="shared" si="8"/>
        <v>588657.68262000009</v>
      </c>
      <c r="H407" s="2">
        <f t="shared" si="9"/>
        <v>0.77000000001862645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346779.74</v>
      </c>
      <c r="D408" s="1">
        <f>'PR-RAS'!E413</f>
        <v>444304.05999999994</v>
      </c>
      <c r="E408" s="1">
        <v>0</v>
      </c>
      <c r="F408" s="1">
        <v>0</v>
      </c>
      <c r="G408" s="2">
        <f t="shared" si="8"/>
        <v>502802.85901999992</v>
      </c>
      <c r="H408" s="2">
        <f t="shared" si="9"/>
        <v>0.31999999994877726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4530.9500000000698</v>
      </c>
      <c r="D409" s="1">
        <f>'PR-RAS'!E414</f>
        <v>104988.47999999998</v>
      </c>
      <c r="E409" s="1">
        <v>0</v>
      </c>
      <c r="F409" s="1">
        <v>0</v>
      </c>
      <c r="G409" s="2">
        <f t="shared" si="8"/>
        <v>87519.227280000006</v>
      </c>
      <c r="H409" s="2">
        <f t="shared" si="9"/>
        <v>0.52999999991152436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359184.87000000005</v>
      </c>
      <c r="D412" s="1">
        <f>'PR-RAS'!E417</f>
        <v>354653.92</v>
      </c>
      <c r="E412" s="1">
        <v>0</v>
      </c>
      <c r="F412" s="1">
        <v>0</v>
      </c>
      <c r="G412" s="2">
        <f t="shared" si="8"/>
        <v>439150.50380999997</v>
      </c>
      <c r="H412" s="2">
        <f t="shared" si="9"/>
        <v>0.2099999999627471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19462.449999999997</v>
      </c>
      <c r="D413" s="1">
        <f>'PR-RAS'!E418</f>
        <v>12776.67</v>
      </c>
      <c r="E413" s="1">
        <v>0</v>
      </c>
      <c r="F413" s="1">
        <v>0</v>
      </c>
      <c r="G413" s="2">
        <f t="shared" si="8"/>
        <v>18546.505479999996</v>
      </c>
      <c r="H413" s="2">
        <f t="shared" si="9"/>
        <v>0.77999999999701686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77527.839999999997</v>
      </c>
      <c r="D414" s="1">
        <f>'PR-RAS'!E420</f>
        <v>206991.02000000002</v>
      </c>
      <c r="E414" s="1">
        <v>0</v>
      </c>
      <c r="F414" s="1">
        <v>0</v>
      </c>
      <c r="G414" s="2">
        <f t="shared" si="8"/>
        <v>202993.58043999999</v>
      </c>
      <c r="H414" s="2">
        <f t="shared" si="9"/>
        <v>0.18000000002211891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77527.839999999997</v>
      </c>
      <c r="D478" s="1">
        <f>'PR-RAS'!E484</f>
        <v>206991.02000000002</v>
      </c>
      <c r="E478" s="1">
        <v>0</v>
      </c>
      <c r="F478" s="1">
        <v>0</v>
      </c>
      <c r="G478" s="2">
        <f t="shared" si="8"/>
        <v>234450.21275999999</v>
      </c>
      <c r="H478" s="2">
        <f t="shared" si="9"/>
        <v>0.18000000002211891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189914.73</v>
      </c>
      <c r="E484" s="1">
        <v>0</v>
      </c>
      <c r="F484" s="1">
        <v>0</v>
      </c>
      <c r="G484" s="2">
        <f t="shared" si="8"/>
        <v>183457.62918000002</v>
      </c>
      <c r="H484" s="2">
        <f t="shared" si="9"/>
        <v>0.26999999998952262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189914.73</v>
      </c>
      <c r="E485" s="1">
        <v>0</v>
      </c>
      <c r="F485" s="1">
        <v>0</v>
      </c>
      <c r="G485" s="2">
        <f t="shared" si="8"/>
        <v>183837.45864</v>
      </c>
      <c r="H485" s="2">
        <f t="shared" si="9"/>
        <v>0.26999999998952262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62772.47</v>
      </c>
      <c r="D489" s="1">
        <f>'PR-RAS'!E495</f>
        <v>0</v>
      </c>
      <c r="E489" s="1">
        <v>0</v>
      </c>
      <c r="F489" s="1">
        <v>0</v>
      </c>
      <c r="G489" s="2">
        <f t="shared" si="8"/>
        <v>30632.965359999998</v>
      </c>
      <c r="H489" s="2">
        <f t="shared" si="9"/>
        <v>0.47000000000116415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62772.47</v>
      </c>
      <c r="D490" s="1">
        <f>'PR-RAS'!E496</f>
        <v>0</v>
      </c>
      <c r="E490" s="1">
        <v>0</v>
      </c>
      <c r="F490" s="1">
        <v>0</v>
      </c>
      <c r="G490" s="2">
        <f t="shared" si="8"/>
        <v>30695.737829999998</v>
      </c>
      <c r="H490" s="2">
        <f t="shared" si="9"/>
        <v>0.47000000000116415</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14755.37</v>
      </c>
      <c r="D501" s="1">
        <f>'PR-RAS'!E507</f>
        <v>17076.29</v>
      </c>
      <c r="E501" s="1">
        <v>0</v>
      </c>
      <c r="F501" s="1">
        <v>0</v>
      </c>
      <c r="G501" s="2">
        <f t="shared" si="8"/>
        <v>24453.975000000002</v>
      </c>
      <c r="H501" s="2">
        <f t="shared" si="9"/>
        <v>0.66000000000167347</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14755.37</v>
      </c>
      <c r="D502" s="1">
        <f>'PR-RAS'!E508</f>
        <v>17076.29</v>
      </c>
      <c r="E502" s="1">
        <v>0</v>
      </c>
      <c r="F502" s="1">
        <v>0</v>
      </c>
      <c r="G502" s="2">
        <f t="shared" si="8"/>
        <v>24502.882950000003</v>
      </c>
      <c r="H502" s="2">
        <f t="shared" si="9"/>
        <v>0.66000000000167347</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32734.75</v>
      </c>
      <c r="D522" s="1">
        <f>'PR-RAS'!E528</f>
        <v>93010.71</v>
      </c>
      <c r="E522" s="1">
        <v>0</v>
      </c>
      <c r="F522" s="1">
        <v>0</v>
      </c>
      <c r="G522" s="2">
        <f t="shared" ref="G522:G809" si="10">(B522/1000)*(C522*1+D522*2)</f>
        <v>113971.96457000001</v>
      </c>
      <c r="H522" s="2">
        <f t="shared" ref="H522:H809" si="11">ABS(C522-ROUND(C522,0))+ABS(D522-ROUND(D522,0))</f>
        <v>0.53999999999359716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32734.75</v>
      </c>
      <c r="D587" s="1">
        <f>'PR-RAS'!E593</f>
        <v>93010.71</v>
      </c>
      <c r="E587" s="1">
        <v>0</v>
      </c>
      <c r="F587" s="1">
        <v>0</v>
      </c>
      <c r="G587" s="2">
        <f t="shared" si="10"/>
        <v>128191.11562</v>
      </c>
      <c r="H587" s="2">
        <f t="shared" si="11"/>
        <v>0.53999999999359716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15473.04</v>
      </c>
      <c r="D599" s="1">
        <f>'PR-RAS'!E605</f>
        <v>78255.350000000006</v>
      </c>
      <c r="E599" s="1">
        <v>0</v>
      </c>
      <c r="F599" s="1">
        <v>0</v>
      </c>
      <c r="G599" s="2">
        <f t="shared" si="10"/>
        <v>102846.27652000001</v>
      </c>
      <c r="H599" s="2">
        <f t="shared" si="11"/>
        <v>0.39000000000669388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15473.04</v>
      </c>
      <c r="D600" s="1">
        <f>'PR-RAS'!E606</f>
        <v>78255.350000000006</v>
      </c>
      <c r="E600" s="1">
        <v>0</v>
      </c>
      <c r="F600" s="1">
        <v>0</v>
      </c>
      <c r="G600" s="2">
        <f t="shared" si="10"/>
        <v>103018.26026000001</v>
      </c>
      <c r="H600" s="2">
        <f t="shared" si="11"/>
        <v>0.39000000000669388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17261.71</v>
      </c>
      <c r="D611" s="1">
        <f>'PR-RAS'!E617</f>
        <v>14755.36</v>
      </c>
      <c r="E611" s="1">
        <v>0</v>
      </c>
      <c r="F611" s="1">
        <v>0</v>
      </c>
      <c r="G611" s="2">
        <f t="shared" si="10"/>
        <v>28531.1823</v>
      </c>
      <c r="H611" s="2">
        <f t="shared" si="11"/>
        <v>0.65000000000145519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17261.71</v>
      </c>
      <c r="D612" s="1">
        <f>'PR-RAS'!E618</f>
        <v>14755.36</v>
      </c>
      <c r="E612" s="1">
        <v>0</v>
      </c>
      <c r="F612" s="1">
        <v>0</v>
      </c>
      <c r="G612" s="2">
        <f t="shared" si="10"/>
        <v>28577.954730000001</v>
      </c>
      <c r="H612" s="2">
        <f t="shared" si="11"/>
        <v>0.65000000000145519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44793.09</v>
      </c>
      <c r="D629" s="1">
        <f>'PR-RAS'!E635</f>
        <v>113980.31000000001</v>
      </c>
      <c r="E629" s="1">
        <v>0</v>
      </c>
      <c r="F629" s="1">
        <v>0</v>
      </c>
      <c r="G629" s="2">
        <f t="shared" si="10"/>
        <v>171289.32988</v>
      </c>
      <c r="H629" s="2">
        <f t="shared" si="11"/>
        <v>0.40000000000873115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88661.73</v>
      </c>
      <c r="D631" s="1">
        <f>'PR-RAS'!E637</f>
        <v>133454.82</v>
      </c>
      <c r="E631" s="1">
        <v>0</v>
      </c>
      <c r="F631" s="1">
        <v>0</v>
      </c>
      <c r="G631" s="2">
        <f t="shared" si="10"/>
        <v>224009.96309999999</v>
      </c>
      <c r="H631" s="2">
        <f t="shared" si="11"/>
        <v>0.44999999999708962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428838.53</v>
      </c>
      <c r="D633" s="1">
        <f>'PR-RAS'!E639</f>
        <v>756283.55999999994</v>
      </c>
      <c r="E633" s="1">
        <v>0</v>
      </c>
      <c r="F633" s="1">
        <v>0</v>
      </c>
      <c r="G633" s="2">
        <f t="shared" si="10"/>
        <v>1226968.3707999999</v>
      </c>
      <c r="H633" s="2">
        <f t="shared" si="11"/>
        <v>0.91000000003259629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379514.49</v>
      </c>
      <c r="D634" s="1">
        <f>'PR-RAS'!E640</f>
        <v>537314.7699999999</v>
      </c>
      <c r="E634" s="1">
        <v>0</v>
      </c>
      <c r="F634" s="1">
        <v>0</v>
      </c>
      <c r="G634" s="2">
        <f t="shared" si="10"/>
        <v>920473.1709899999</v>
      </c>
      <c r="H634" s="2">
        <f t="shared" si="11"/>
        <v>0.72000000008847564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49324.040000000037</v>
      </c>
      <c r="D635" s="1">
        <f>'PR-RAS'!E641</f>
        <v>218968.79000000004</v>
      </c>
      <c r="E635" s="1">
        <v>0</v>
      </c>
      <c r="F635" s="1">
        <v>0</v>
      </c>
      <c r="G635" s="2">
        <f t="shared" si="10"/>
        <v>308923.86708000005</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270523.14000000007</v>
      </c>
      <c r="D638" s="1">
        <f>'PR-RAS'!E644</f>
        <v>221199.09999999998</v>
      </c>
      <c r="E638" s="1">
        <v>0</v>
      </c>
      <c r="F638" s="1">
        <v>0</v>
      </c>
      <c r="G638" s="2">
        <f t="shared" si="10"/>
        <v>454130.89358000003</v>
      </c>
      <c r="H638" s="2">
        <f t="shared" si="11"/>
        <v>0.24000000004889444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221199.10000000003</v>
      </c>
      <c r="D640" s="1">
        <f>'PR-RAS'!E646</f>
        <v>2230.3099999999395</v>
      </c>
      <c r="E640" s="1">
        <v>0</v>
      </c>
      <c r="F640" s="1">
        <v>0</v>
      </c>
      <c r="G640" s="2">
        <f t="shared" si="10"/>
        <v>144196.56107999996</v>
      </c>
      <c r="H640" s="2">
        <f t="shared" si="11"/>
        <v>0.40999999997438863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0.95</v>
      </c>
      <c r="D641" s="1">
        <f>'PR-RAS'!E647</f>
        <v>0.95</v>
      </c>
      <c r="E641" s="1">
        <v>0</v>
      </c>
      <c r="F641" s="1">
        <v>0</v>
      </c>
      <c r="G641" s="2">
        <f t="shared" si="10"/>
        <v>1.8239999999999998</v>
      </c>
      <c r="H641" s="2">
        <f t="shared" si="11"/>
        <v>0.10000000000000009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163.53</v>
      </c>
      <c r="D642" s="1">
        <f>'PR-RAS'!E649</f>
        <v>5.0599999999999996</v>
      </c>
      <c r="E642" s="1">
        <v>0</v>
      </c>
      <c r="F642" s="1">
        <v>0</v>
      </c>
      <c r="G642" s="2">
        <f t="shared" si="10"/>
        <v>111.30965</v>
      </c>
      <c r="H642" s="2">
        <f t="shared" si="11"/>
        <v>0.52999999999999847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469838.29</v>
      </c>
      <c r="D643" s="1">
        <f>'PR-RAS'!E650</f>
        <v>835443.52</v>
      </c>
      <c r="E643" s="1">
        <v>0</v>
      </c>
      <c r="F643" s="1">
        <v>0</v>
      </c>
      <c r="G643" s="2">
        <f t="shared" si="10"/>
        <v>1374345.6618600001</v>
      </c>
      <c r="H643" s="2">
        <f t="shared" si="11"/>
        <v>0.76999999996041879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469996.76</v>
      </c>
      <c r="D644" s="1">
        <f>'PR-RAS'!E651</f>
        <v>556393.01</v>
      </c>
      <c r="E644" s="1">
        <v>0</v>
      </c>
      <c r="F644" s="1">
        <v>0</v>
      </c>
      <c r="G644" s="2">
        <f t="shared" si="10"/>
        <v>1017729.3275400001</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5.0599999999976717</v>
      </c>
      <c r="D645" s="1">
        <f>'PR-RAS'!E652</f>
        <v>279055.57000000007</v>
      </c>
      <c r="E645" s="1">
        <v>0</v>
      </c>
      <c r="F645" s="1">
        <v>0</v>
      </c>
      <c r="G645" s="2">
        <f t="shared" si="10"/>
        <v>359426.83280000015</v>
      </c>
      <c r="H645" s="2">
        <f t="shared" si="11"/>
        <v>0.48999999993247911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649.15</v>
      </c>
      <c r="D651" s="1">
        <f>'PR-RAS'!E658</f>
        <v>1433.48</v>
      </c>
      <c r="E651" s="1">
        <v>0</v>
      </c>
      <c r="F651" s="1">
        <v>0</v>
      </c>
      <c r="G651" s="2">
        <f t="shared" si="10"/>
        <v>2285.4715000000001</v>
      </c>
      <c r="H651" s="2">
        <f t="shared" si="11"/>
        <v>0.62999999999999545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151765.18</v>
      </c>
      <c r="D654" s="1">
        <f>'PR-RAS'!E661</f>
        <v>140428.78</v>
      </c>
      <c r="E654" s="1">
        <v>0</v>
      </c>
      <c r="F654" s="1">
        <v>0</v>
      </c>
      <c r="G654" s="2">
        <f t="shared" si="10"/>
        <v>282502.64922000002</v>
      </c>
      <c r="H654" s="2">
        <f t="shared" si="11"/>
        <v>0.39999999999417923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32933.699999999997</v>
      </c>
      <c r="D655" s="1">
        <f>'PR-RAS'!E662</f>
        <v>42154.5</v>
      </c>
      <c r="E655" s="1">
        <v>0</v>
      </c>
      <c r="F655" s="1">
        <v>0</v>
      </c>
      <c r="G655" s="2">
        <f t="shared" si="10"/>
        <v>76676.7258</v>
      </c>
      <c r="H655" s="2">
        <f t="shared" si="11"/>
        <v>0.80000000000291038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5000</v>
      </c>
      <c r="E656" s="1">
        <v>0</v>
      </c>
      <c r="F656" s="1">
        <v>0</v>
      </c>
      <c r="G656" s="2">
        <f t="shared" si="10"/>
        <v>6550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7923.25</v>
      </c>
      <c r="D658" s="1">
        <f>'PR-RAS'!E665</f>
        <v>102780.7</v>
      </c>
      <c r="E658" s="1">
        <v>0</v>
      </c>
      <c r="F658" s="1">
        <v>0</v>
      </c>
      <c r="G658" s="2">
        <f t="shared" si="10"/>
        <v>140259.41505000001</v>
      </c>
      <c r="H658" s="2">
        <f t="shared" si="11"/>
        <v>0.55000000000291038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14599.51</v>
      </c>
      <c r="D659" s="1">
        <f>'PR-RAS'!E666</f>
        <v>1375</v>
      </c>
      <c r="E659" s="1">
        <v>0</v>
      </c>
      <c r="F659" s="1">
        <v>0</v>
      </c>
      <c r="G659" s="2">
        <f t="shared" si="10"/>
        <v>11415.977580000002</v>
      </c>
      <c r="H659" s="2">
        <f t="shared" si="11"/>
        <v>0.48999999999978172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36236.22</v>
      </c>
      <c r="D691" s="1">
        <f>'PR-RAS'!E698</f>
        <v>34837.589999999997</v>
      </c>
      <c r="E691" s="1">
        <v>0</v>
      </c>
      <c r="F691" s="1">
        <v>0</v>
      </c>
      <c r="G691" s="2">
        <f t="shared" si="10"/>
        <v>73078.865999999995</v>
      </c>
      <c r="H691" s="2">
        <f t="shared" si="11"/>
        <v>0.63000000000465661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6719.76</v>
      </c>
      <c r="D703" s="1">
        <f>'PR-RAS'!E710</f>
        <v>0</v>
      </c>
      <c r="E703" s="1">
        <v>0</v>
      </c>
      <c r="F703" s="1">
        <v>0</v>
      </c>
      <c r="G703" s="2">
        <f t="shared" si="10"/>
        <v>4717.2715200000002</v>
      </c>
      <c r="H703" s="2">
        <f t="shared" si="11"/>
        <v>0.23999999999978172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6422.66</v>
      </c>
      <c r="D711" s="1">
        <f>'PR-RAS'!E718</f>
        <v>8041.55</v>
      </c>
      <c r="E711" s="1">
        <v>0</v>
      </c>
      <c r="F711" s="1">
        <v>0</v>
      </c>
      <c r="G711" s="2">
        <f t="shared" si="10"/>
        <v>15979.089600000001</v>
      </c>
      <c r="H711" s="2">
        <f t="shared" si="11"/>
        <v>0.78999999999996362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89.86</v>
      </c>
      <c r="E713" s="1">
        <v>0</v>
      </c>
      <c r="F713" s="1">
        <v>0</v>
      </c>
      <c r="G713" s="2">
        <f t="shared" si="10"/>
        <v>159.14623999999998</v>
      </c>
      <c r="H713" s="2">
        <f t="shared" si="11"/>
        <v>0.34000000000000341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1605.37</v>
      </c>
      <c r="D715" s="1">
        <f>'PR-RAS'!E722</f>
        <v>469.02</v>
      </c>
      <c r="E715" s="1">
        <v>0</v>
      </c>
      <c r="F715" s="1">
        <v>0</v>
      </c>
      <c r="G715" s="2">
        <f t="shared" si="10"/>
        <v>1815.9947399999999</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8.27</v>
      </c>
      <c r="D718" s="1">
        <f>'PR-RAS'!E725</f>
        <v>48.15</v>
      </c>
      <c r="E718" s="1">
        <v>0</v>
      </c>
      <c r="F718" s="1">
        <v>0</v>
      </c>
      <c r="G718" s="2">
        <f t="shared" si="10"/>
        <v>74.976689999999991</v>
      </c>
      <c r="H718" s="2">
        <f t="shared" si="11"/>
        <v>0.41999999999999815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1.56</v>
      </c>
      <c r="E732" s="1">
        <v>0</v>
      </c>
      <c r="F732" s="1">
        <v>0</v>
      </c>
      <c r="G732" s="2">
        <f t="shared" si="10"/>
        <v>2.2807200000000001</v>
      </c>
      <c r="H732" s="2">
        <f t="shared" si="11"/>
        <v>0.43999999999999995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2813.15</v>
      </c>
      <c r="D735" s="1">
        <f>'PR-RAS'!E742</f>
        <v>4234.6400000000003</v>
      </c>
      <c r="E735" s="1">
        <v>0</v>
      </c>
      <c r="F735" s="1">
        <v>0</v>
      </c>
      <c r="G735" s="2">
        <f t="shared" si="10"/>
        <v>8281.3036200000006</v>
      </c>
      <c r="H735" s="2">
        <f t="shared" si="11"/>
        <v>0.50999999999976353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1309.03</v>
      </c>
      <c r="E755" s="1">
        <v>0</v>
      </c>
      <c r="F755" s="1">
        <v>0</v>
      </c>
      <c r="G755" s="2">
        <f t="shared" si="10"/>
        <v>1974.0172399999999</v>
      </c>
      <c r="H755" s="2">
        <f t="shared" si="11"/>
        <v>2.9999999999972715E-2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2654.46</v>
      </c>
      <c r="D761" s="1">
        <f>'PR-RAS'!E768</f>
        <v>0</v>
      </c>
      <c r="E761" s="1">
        <v>0</v>
      </c>
      <c r="F761" s="1">
        <v>0</v>
      </c>
      <c r="G761" s="2">
        <f t="shared" si="10"/>
        <v>2017.3896</v>
      </c>
      <c r="H761" s="2">
        <f t="shared" si="11"/>
        <v>0.46000000000003638</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11867.75</v>
      </c>
      <c r="D809" s="1">
        <f>'PR-RAS'!E816</f>
        <v>7564.18</v>
      </c>
      <c r="E809" s="1">
        <v>0</v>
      </c>
      <c r="F809" s="1">
        <v>0</v>
      </c>
      <c r="G809" s="2">
        <f t="shared" si="10"/>
        <v>21812.856880000003</v>
      </c>
      <c r="H809" s="2">
        <f t="shared" si="11"/>
        <v>0.43000000000029104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5733.63</v>
      </c>
      <c r="D812" s="1">
        <f>'PR-RAS'!E819</f>
        <v>4498.32</v>
      </c>
      <c r="E812" s="1">
        <v>0</v>
      </c>
      <c r="F812" s="1">
        <v>0</v>
      </c>
      <c r="G812" s="2">
        <f t="shared" si="18"/>
        <v>11946.248970000001</v>
      </c>
      <c r="H812" s="2">
        <f t="shared" si="19"/>
        <v>0.68999999999959982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1282.55</v>
      </c>
      <c r="D817" s="1">
        <f>'PR-RAS'!E824</f>
        <v>1776.79</v>
      </c>
      <c r="E817" s="1">
        <v>0</v>
      </c>
      <c r="F817" s="1">
        <v>0</v>
      </c>
      <c r="G817" s="2">
        <f t="shared" si="18"/>
        <v>3946.28208</v>
      </c>
      <c r="H817" s="2">
        <f t="shared" si="19"/>
        <v>0.66000000000008185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2229.75</v>
      </c>
      <c r="D821" s="1">
        <f>'PR-RAS'!E828</f>
        <v>1377.07</v>
      </c>
      <c r="E821" s="1">
        <v>0</v>
      </c>
      <c r="F821" s="1">
        <v>0</v>
      </c>
      <c r="G821" s="2">
        <f t="shared" si="18"/>
        <v>4086.7897999999991</v>
      </c>
      <c r="H821" s="2">
        <f t="shared" si="19"/>
        <v>0.31999999999993634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189914.73</v>
      </c>
      <c r="E872" s="1">
        <v>0</v>
      </c>
      <c r="F872" s="1">
        <v>0</v>
      </c>
      <c r="G872" s="2">
        <f t="shared" si="18"/>
        <v>330831.45965999999</v>
      </c>
      <c r="H872" s="2">
        <f t="shared" si="19"/>
        <v>0.26999999998952262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62772.47</v>
      </c>
      <c r="D878" s="1">
        <f>'PR-RAS'!E885</f>
        <v>0</v>
      </c>
      <c r="E878" s="1">
        <v>0</v>
      </c>
      <c r="F878" s="1">
        <v>0</v>
      </c>
      <c r="G878" s="2">
        <f t="shared" si="18"/>
        <v>55051.456190000004</v>
      </c>
      <c r="H878" s="2">
        <f t="shared" si="19"/>
        <v>0.47000000000116415</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14755.37</v>
      </c>
      <c r="D893" s="1">
        <f>'PR-RAS'!E900</f>
        <v>17076.29</v>
      </c>
      <c r="E893" s="1">
        <v>0</v>
      </c>
      <c r="F893" s="1">
        <v>0</v>
      </c>
      <c r="G893" s="2">
        <f t="shared" si="18"/>
        <v>43625.891400000008</v>
      </c>
      <c r="H893" s="2">
        <f t="shared" si="19"/>
        <v>0.66000000000167347</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62772.47</v>
      </c>
      <c r="E946" s="1">
        <v>0</v>
      </c>
      <c r="F946" s="1">
        <v>0</v>
      </c>
      <c r="G946" s="2">
        <f t="shared" si="18"/>
        <v>118639.96829999999</v>
      </c>
      <c r="H946" s="2">
        <f t="shared" si="19"/>
        <v>0.47000000000116415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15473.04</v>
      </c>
      <c r="D947" s="1">
        <f>'PR-RAS'!E954</f>
        <v>15482.88</v>
      </c>
      <c r="E947" s="1">
        <v>0</v>
      </c>
      <c r="F947" s="1">
        <v>0</v>
      </c>
      <c r="G947" s="2">
        <f t="shared" si="18"/>
        <v>43931.104800000001</v>
      </c>
      <c r="H947" s="2">
        <f t="shared" si="19"/>
        <v>0.16000000000167347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17261.71</v>
      </c>
      <c r="D961" s="1">
        <f>'PR-RAS'!E968</f>
        <v>14755.36</v>
      </c>
      <c r="E961" s="1">
        <v>0</v>
      </c>
      <c r="F961" s="1">
        <v>0</v>
      </c>
      <c r="G961" s="2">
        <f t="shared" si="18"/>
        <v>44901.532800000001</v>
      </c>
      <c r="H961" s="2">
        <f t="shared" si="19"/>
        <v>0.65000000000145519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2247188.5299999998</v>
      </c>
      <c r="D984" s="6">
        <f>BILANCA!E6</f>
        <v>2689935.67</v>
      </c>
      <c r="E984" s="6">
        <v>0</v>
      </c>
      <c r="F984" s="6">
        <v>0</v>
      </c>
      <c r="G984" s="7">
        <f t="shared" ref="G984:G1241" si="22">B984/1000*C984+B984/500*D984</f>
        <v>7627.0598699999991</v>
      </c>
      <c r="H984" s="7">
        <f t="shared" si="19"/>
        <v>0.80000000027939677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1862782.7799999998</v>
      </c>
      <c r="D985" s="1">
        <f>BILANCA!E7</f>
        <v>2036723.38</v>
      </c>
      <c r="E985" s="1">
        <v>0</v>
      </c>
      <c r="F985" s="1">
        <v>0</v>
      </c>
      <c r="G985" s="2">
        <f t="shared" si="22"/>
        <v>11872.459079999999</v>
      </c>
      <c r="H985" s="2">
        <f t="shared" si="19"/>
        <v>0.60000000009313226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121791.54</v>
      </c>
      <c r="D986" s="1">
        <f>BILANCA!E8</f>
        <v>178164.56</v>
      </c>
      <c r="E986" s="1">
        <v>0</v>
      </c>
      <c r="F986" s="1">
        <v>0</v>
      </c>
      <c r="G986" s="2">
        <f t="shared" si="22"/>
        <v>1434.3619800000001</v>
      </c>
      <c r="H986" s="2">
        <f t="shared" si="19"/>
        <v>0.90000000000873115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41627</v>
      </c>
      <c r="D987" s="1">
        <f>BILANCA!E9</f>
        <v>98000.02</v>
      </c>
      <c r="E987" s="1">
        <v>0</v>
      </c>
      <c r="F987" s="1">
        <v>0</v>
      </c>
      <c r="G987" s="2">
        <f t="shared" si="22"/>
        <v>950.50816000000009</v>
      </c>
      <c r="H987" s="2">
        <f t="shared" si="19"/>
        <v>2.0000000004074536E-2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80164.539999999994</v>
      </c>
      <c r="D988" s="1">
        <f>BILANCA!E10</f>
        <v>80164.539999999994</v>
      </c>
      <c r="E988" s="1">
        <v>0</v>
      </c>
      <c r="F988" s="1">
        <v>0</v>
      </c>
      <c r="G988" s="2">
        <f t="shared" si="22"/>
        <v>1202.4681</v>
      </c>
      <c r="H988" s="2">
        <f t="shared" si="19"/>
        <v>0.92000000001280569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1676191.89</v>
      </c>
      <c r="D990" s="1">
        <f>BILANCA!E12</f>
        <v>1714824.0499999998</v>
      </c>
      <c r="E990" s="1">
        <v>0</v>
      </c>
      <c r="F990" s="1">
        <v>0</v>
      </c>
      <c r="G990" s="2">
        <f t="shared" si="22"/>
        <v>35740.879929999996</v>
      </c>
      <c r="H990" s="2">
        <f t="shared" si="19"/>
        <v>0.15999999991618097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1572010.73</v>
      </c>
      <c r="D991" s="1">
        <f>BILANCA!E13</f>
        <v>1627828.8199999998</v>
      </c>
      <c r="E991" s="1">
        <v>0</v>
      </c>
      <c r="F991" s="1">
        <v>0</v>
      </c>
      <c r="G991" s="2">
        <f t="shared" si="22"/>
        <v>38621.346959999995</v>
      </c>
      <c r="H991" s="2">
        <f t="shared" si="19"/>
        <v>0.45000000018626451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804682.23</v>
      </c>
      <c r="D993" s="1">
        <f>BILANCA!E15</f>
        <v>804682.23</v>
      </c>
      <c r="E993" s="1">
        <v>0</v>
      </c>
      <c r="F993" s="1">
        <v>0</v>
      </c>
      <c r="G993" s="2">
        <f t="shared" si="22"/>
        <v>24140.466899999999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991599.5</v>
      </c>
      <c r="D994" s="1">
        <f>BILANCA!E16</f>
        <v>1104522.83</v>
      </c>
      <c r="E994" s="1">
        <v>0</v>
      </c>
      <c r="F994" s="1">
        <v>0</v>
      </c>
      <c r="G994" s="2">
        <f t="shared" si="22"/>
        <v>35207.09676</v>
      </c>
      <c r="H994" s="2">
        <f t="shared" si="19"/>
        <v>0.66999999992549419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283881.86</v>
      </c>
      <c r="D995" s="1">
        <f>BILANCA!E17</f>
        <v>283881.86</v>
      </c>
      <c r="E995" s="1">
        <v>0</v>
      </c>
      <c r="F995" s="1">
        <v>0</v>
      </c>
      <c r="G995" s="2">
        <f t="shared" si="22"/>
        <v>10219.74696</v>
      </c>
      <c r="H995" s="2">
        <f t="shared" si="19"/>
        <v>0.28000000002793968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508152.86</v>
      </c>
      <c r="D996" s="1">
        <f>BILANCA!E18</f>
        <v>565258.1</v>
      </c>
      <c r="E996" s="1">
        <v>0</v>
      </c>
      <c r="F996" s="1">
        <v>0</v>
      </c>
      <c r="G996" s="2">
        <f t="shared" si="22"/>
        <v>21302.697779999999</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49473.2</v>
      </c>
      <c r="D997" s="1">
        <f>BILANCA!E19</f>
        <v>36793.240000000005</v>
      </c>
      <c r="E997" s="1">
        <v>0</v>
      </c>
      <c r="F997" s="1">
        <v>0</v>
      </c>
      <c r="G997" s="2">
        <f t="shared" si="22"/>
        <v>1722.8355200000001</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23439.89</v>
      </c>
      <c r="D998" s="1">
        <f>BILANCA!E20</f>
        <v>25916.02</v>
      </c>
      <c r="E998" s="1">
        <v>0</v>
      </c>
      <c r="F998" s="1">
        <v>0</v>
      </c>
      <c r="G998" s="2">
        <f t="shared" si="22"/>
        <v>1129.0789500000001</v>
      </c>
      <c r="H998" s="2">
        <f t="shared" si="19"/>
        <v>0.13000000000101863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19291.46</v>
      </c>
      <c r="D999" s="1">
        <f>BILANCA!E21</f>
        <v>21413.74</v>
      </c>
      <c r="E999" s="1">
        <v>0</v>
      </c>
      <c r="F999" s="1">
        <v>0</v>
      </c>
      <c r="G999" s="2">
        <f t="shared" si="22"/>
        <v>993.90304000000003</v>
      </c>
      <c r="H999" s="2">
        <f t="shared" si="19"/>
        <v>0.71999999999752617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6644.44</v>
      </c>
      <c r="D1000" s="1">
        <f>BILANCA!E22</f>
        <v>6644.44</v>
      </c>
      <c r="E1000" s="1">
        <v>0</v>
      </c>
      <c r="F1000" s="1">
        <v>0</v>
      </c>
      <c r="G1000" s="2">
        <f t="shared" si="22"/>
        <v>338.86644000000001</v>
      </c>
      <c r="H1000" s="2">
        <f t="shared" si="19"/>
        <v>0.87999999999919964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1410.18</v>
      </c>
      <c r="D1002" s="1">
        <f>BILANCA!E24</f>
        <v>2166.5</v>
      </c>
      <c r="E1002" s="1">
        <v>0</v>
      </c>
      <c r="F1002" s="1">
        <v>0</v>
      </c>
      <c r="G1002" s="2">
        <f t="shared" si="22"/>
        <v>109.12042</v>
      </c>
      <c r="H1002" s="2">
        <f t="shared" si="19"/>
        <v>0.68000000000006366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21529.26</v>
      </c>
      <c r="D1003" s="1">
        <f>BILANCA!E25</f>
        <v>21529.26</v>
      </c>
      <c r="E1003" s="1">
        <v>0</v>
      </c>
      <c r="F1003" s="1">
        <v>0</v>
      </c>
      <c r="G1003" s="2">
        <f t="shared" si="22"/>
        <v>1291.7556</v>
      </c>
      <c r="H1003" s="2">
        <f t="shared" si="19"/>
        <v>0.51999999999679858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76058.23</v>
      </c>
      <c r="D1004" s="1">
        <f>BILANCA!E26</f>
        <v>76058.23</v>
      </c>
      <c r="E1004" s="1">
        <v>0</v>
      </c>
      <c r="F1004" s="1">
        <v>0</v>
      </c>
      <c r="G1004" s="2">
        <f t="shared" si="22"/>
        <v>4791.66849</v>
      </c>
      <c r="H1004" s="2">
        <f t="shared" si="19"/>
        <v>0.45999999999185093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98900.26</v>
      </c>
      <c r="D1006" s="1">
        <f>BILANCA!E28</f>
        <v>116934.95</v>
      </c>
      <c r="E1006" s="1">
        <v>0</v>
      </c>
      <c r="F1006" s="1">
        <v>0</v>
      </c>
      <c r="G1006" s="2">
        <f t="shared" si="22"/>
        <v>7653.7136799999998</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54707.960000000006</v>
      </c>
      <c r="D1023" s="1">
        <f>BILANCA!E45</f>
        <v>50201.990000000005</v>
      </c>
      <c r="E1023" s="1">
        <v>0</v>
      </c>
      <c r="F1023" s="1">
        <v>0</v>
      </c>
      <c r="G1023" s="2">
        <f t="shared" si="22"/>
        <v>6204.4776000000002</v>
      </c>
      <c r="H1023" s="2">
        <f t="shared" si="19"/>
        <v>4.9999999988358468E-2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14267.97</v>
      </c>
      <c r="D1025" s="1">
        <f>BILANCA!E47</f>
        <v>14267.97</v>
      </c>
      <c r="E1025" s="1">
        <v>0</v>
      </c>
      <c r="F1025" s="1">
        <v>0</v>
      </c>
      <c r="G1025" s="2">
        <f t="shared" si="22"/>
        <v>1797.76422</v>
      </c>
      <c r="H1025" s="2">
        <f t="shared" si="19"/>
        <v>6.0000000001309672E-2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140668.66</v>
      </c>
      <c r="D1027" s="1">
        <f>BILANCA!E49</f>
        <v>140668.66</v>
      </c>
      <c r="E1027" s="1">
        <v>0</v>
      </c>
      <c r="F1027" s="1">
        <v>0</v>
      </c>
      <c r="G1027" s="2">
        <f t="shared" si="22"/>
        <v>18568.26312</v>
      </c>
      <c r="H1027" s="2">
        <f t="shared" si="19"/>
        <v>0.67999999999301508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100228.67</v>
      </c>
      <c r="D1028" s="1">
        <f>BILANCA!E50</f>
        <v>104734.64</v>
      </c>
      <c r="E1028" s="1">
        <v>0</v>
      </c>
      <c r="F1028" s="1">
        <v>0</v>
      </c>
      <c r="G1028" s="2">
        <f t="shared" si="22"/>
        <v>13936.407749999998</v>
      </c>
      <c r="H1028" s="2">
        <f t="shared" si="19"/>
        <v>0.69000000000232831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309.40999999999985</v>
      </c>
      <c r="D1030" s="1">
        <f>BILANCA!E52</f>
        <v>309.40999999999985</v>
      </c>
      <c r="E1030" s="1">
        <v>0</v>
      </c>
      <c r="F1030" s="1">
        <v>0</v>
      </c>
      <c r="G1030" s="2">
        <f t="shared" si="22"/>
        <v>43.626809999999978</v>
      </c>
      <c r="H1030" s="2">
        <f t="shared" si="19"/>
        <v>0.81999999999970896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309.41000000000003</v>
      </c>
      <c r="D1031" s="1">
        <f>BILANCA!E53</f>
        <v>309.41000000000003</v>
      </c>
      <c r="E1031" s="1">
        <v>0</v>
      </c>
      <c r="F1031" s="1">
        <v>0</v>
      </c>
      <c r="G1031" s="2">
        <f t="shared" si="22"/>
        <v>44.555040000000005</v>
      </c>
      <c r="H1031" s="2">
        <f t="shared" si="19"/>
        <v>0.82000000000005002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26663.65</v>
      </c>
      <c r="D1032" s="1">
        <f>BILANCA!E54</f>
        <v>27667.99</v>
      </c>
      <c r="E1032" s="1">
        <v>0</v>
      </c>
      <c r="F1032" s="1">
        <v>0</v>
      </c>
      <c r="G1032" s="2">
        <f t="shared" si="22"/>
        <v>4017.9818700000005</v>
      </c>
      <c r="H1032" s="2">
        <f t="shared" si="19"/>
        <v>0.3599999999969441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26663.65</v>
      </c>
      <c r="D1033" s="1">
        <f>BILANCA!E55</f>
        <v>27667.99</v>
      </c>
      <c r="E1033" s="1">
        <v>0</v>
      </c>
      <c r="F1033" s="1">
        <v>0</v>
      </c>
      <c r="G1033" s="2">
        <f t="shared" si="22"/>
        <v>4099.9815000000008</v>
      </c>
      <c r="H1033" s="2">
        <f t="shared" si="19"/>
        <v>0.3599999999969441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64489.939999999995</v>
      </c>
      <c r="D1034" s="1">
        <f>BILANCA!E56</f>
        <v>143425.36000000002</v>
      </c>
      <c r="E1034" s="1">
        <v>0</v>
      </c>
      <c r="F1034" s="1">
        <v>0</v>
      </c>
      <c r="G1034" s="2">
        <f t="shared" si="22"/>
        <v>17918.373660000001</v>
      </c>
      <c r="H1034" s="2">
        <f t="shared" si="19"/>
        <v>0.42000000002008164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58865.81</v>
      </c>
      <c r="D1035" s="1">
        <f>BILANCA!E57</f>
        <v>137801.23000000001</v>
      </c>
      <c r="E1035" s="1">
        <v>0</v>
      </c>
      <c r="F1035" s="1">
        <v>0</v>
      </c>
      <c r="G1035" s="2">
        <f t="shared" si="22"/>
        <v>17392.350039999998</v>
      </c>
      <c r="H1035" s="2">
        <f t="shared" si="19"/>
        <v>0.42000000001280569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5624.13</v>
      </c>
      <c r="D1036" s="1">
        <f>BILANCA!E58</f>
        <v>5624.13</v>
      </c>
      <c r="E1036" s="1">
        <v>0</v>
      </c>
      <c r="F1036" s="1">
        <v>0</v>
      </c>
      <c r="G1036" s="2">
        <f t="shared" si="22"/>
        <v>894.23667</v>
      </c>
      <c r="H1036" s="2">
        <f t="shared" si="19"/>
        <v>0.26000000000021828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384405.75000000006</v>
      </c>
      <c r="D1046" s="1">
        <f>BILANCA!E68</f>
        <v>653212.29</v>
      </c>
      <c r="E1046" s="1">
        <v>0</v>
      </c>
      <c r="F1046" s="1">
        <v>0</v>
      </c>
      <c r="G1046" s="2">
        <f t="shared" si="22"/>
        <v>106522.31079</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5.0599999999999996</v>
      </c>
      <c r="D1047" s="1">
        <f>BILANCA!E69</f>
        <v>279055.57</v>
      </c>
      <c r="E1047" s="1">
        <v>0</v>
      </c>
      <c r="F1047" s="1">
        <v>0</v>
      </c>
      <c r="G1047" s="2">
        <f t="shared" si="22"/>
        <v>35719.436799999996</v>
      </c>
      <c r="H1047" s="2">
        <f t="shared" si="19"/>
        <v>0.48999999999301469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279055.57</v>
      </c>
      <c r="E1048" s="1">
        <v>0</v>
      </c>
      <c r="F1048" s="1">
        <v>0</v>
      </c>
      <c r="G1048" s="2">
        <f t="shared" si="22"/>
        <v>36277.224099999999</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279055.57</v>
      </c>
      <c r="E1050" s="1">
        <v>0</v>
      </c>
      <c r="F1050" s="1">
        <v>0</v>
      </c>
      <c r="G1050" s="2">
        <f t="shared" si="22"/>
        <v>37393.446380000001</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5.0599999999999996</v>
      </c>
      <c r="D1054" s="1">
        <f>BILANCA!E76</f>
        <v>0</v>
      </c>
      <c r="E1054" s="1">
        <v>0</v>
      </c>
      <c r="F1054" s="1">
        <v>0</v>
      </c>
      <c r="G1054" s="2">
        <f t="shared" si="22"/>
        <v>0.35925999999999991</v>
      </c>
      <c r="H1054" s="2">
        <f t="shared" si="19"/>
        <v>5.9999999999999609E-2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3587.59</v>
      </c>
      <c r="D1056" s="1">
        <f>BILANCA!E78</f>
        <v>38.39</v>
      </c>
      <c r="E1056" s="1">
        <v>0</v>
      </c>
      <c r="F1056" s="1">
        <v>0</v>
      </c>
      <c r="G1056" s="2">
        <f t="shared" si="22"/>
        <v>267.49901</v>
      </c>
      <c r="H1056" s="2">
        <f t="shared" si="19"/>
        <v>0.79999999999985505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3587.59</v>
      </c>
      <c r="D1064" s="1">
        <f>BILANCA!E86</f>
        <v>38.39</v>
      </c>
      <c r="E1064" s="1">
        <v>0</v>
      </c>
      <c r="F1064" s="1">
        <v>0</v>
      </c>
      <c r="G1064" s="2">
        <f t="shared" si="22"/>
        <v>296.81397000000004</v>
      </c>
      <c r="H1064" s="2">
        <f t="shared" si="19"/>
        <v>0.79999999999985505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361229.65</v>
      </c>
      <c r="D1112" s="1">
        <f>BILANCA!E134</f>
        <v>361229.65</v>
      </c>
      <c r="E1112" s="1">
        <v>0</v>
      </c>
      <c r="F1112" s="1">
        <v>0</v>
      </c>
      <c r="G1112" s="2">
        <f t="shared" si="22"/>
        <v>139795.87455000001</v>
      </c>
      <c r="H1112" s="2">
        <f t="shared" si="23"/>
        <v>0.69999999995343387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361229.65</v>
      </c>
      <c r="D1113" s="1">
        <f>BILANCA!E135</f>
        <v>361229.65</v>
      </c>
      <c r="E1113" s="1">
        <v>0</v>
      </c>
      <c r="F1113" s="1">
        <v>0</v>
      </c>
      <c r="G1113" s="2">
        <f t="shared" si="22"/>
        <v>140879.56349999999</v>
      </c>
      <c r="H1113" s="2">
        <f t="shared" si="23"/>
        <v>0.69999999995343387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361229.65</v>
      </c>
      <c r="D1117" s="1">
        <f>BILANCA!E139</f>
        <v>361229.65</v>
      </c>
      <c r="E1117" s="1">
        <v>0</v>
      </c>
      <c r="F1117" s="1">
        <v>0</v>
      </c>
      <c r="G1117" s="2">
        <f t="shared" si="22"/>
        <v>145214.31930000003</v>
      </c>
      <c r="H1117" s="2">
        <f t="shared" si="23"/>
        <v>0.69999999995343387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19202.649999999998</v>
      </c>
      <c r="D1124" s="1">
        <f>BILANCA!E146</f>
        <v>12507.880000000005</v>
      </c>
      <c r="E1124" s="1">
        <v>0</v>
      </c>
      <c r="F1124" s="1">
        <v>0</v>
      </c>
      <c r="G1124" s="2">
        <f t="shared" si="22"/>
        <v>6234.7958100000005</v>
      </c>
      <c r="H1124" s="2">
        <f t="shared" si="23"/>
        <v>0.46999999999752617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2779.03</v>
      </c>
      <c r="D1125" s="1">
        <f>BILANCA!E147</f>
        <v>3189.08</v>
      </c>
      <c r="E1125" s="1">
        <v>0</v>
      </c>
      <c r="F1125" s="1">
        <v>0</v>
      </c>
      <c r="G1125" s="2">
        <f t="shared" si="22"/>
        <v>1300.32098</v>
      </c>
      <c r="H1125" s="2">
        <f t="shared" si="23"/>
        <v>0.11000000000012733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1631.91</v>
      </c>
      <c r="D1136" s="1">
        <f>BILANCA!E158</f>
        <v>1207.2</v>
      </c>
      <c r="E1136" s="1">
        <v>0</v>
      </c>
      <c r="F1136" s="1">
        <v>0</v>
      </c>
      <c r="G1136" s="2">
        <f t="shared" si="22"/>
        <v>619.08543000000009</v>
      </c>
      <c r="H1136" s="2">
        <f t="shared" si="23"/>
        <v>0.28999999999996362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23703.51</v>
      </c>
      <c r="D1137" s="1">
        <f>BILANCA!E159</f>
        <v>18792.810000000001</v>
      </c>
      <c r="E1137" s="1">
        <v>0</v>
      </c>
      <c r="F1137" s="1">
        <v>0</v>
      </c>
      <c r="G1137" s="2">
        <f t="shared" si="22"/>
        <v>9438.5260199999993</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8911.7999999999993</v>
      </c>
      <c r="D1141" s="1">
        <f>BILANCA!E163</f>
        <v>10681.21</v>
      </c>
      <c r="E1141" s="1">
        <v>0</v>
      </c>
      <c r="F1141" s="1">
        <v>0</v>
      </c>
      <c r="G1141" s="2">
        <f t="shared" si="22"/>
        <v>4783.3267599999999</v>
      </c>
      <c r="H1141" s="2">
        <f t="shared" si="23"/>
        <v>0.40999999999985448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379.85</v>
      </c>
      <c r="D1142" s="1">
        <f>BILANCA!E164</f>
        <v>379.85</v>
      </c>
      <c r="E1142" s="1">
        <v>0</v>
      </c>
      <c r="F1142" s="1">
        <v>0</v>
      </c>
      <c r="G1142" s="2">
        <f t="shared" si="22"/>
        <v>181.18845000000002</v>
      </c>
      <c r="H1142" s="2">
        <f t="shared" si="23"/>
        <v>0.29999999999995453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379.85</v>
      </c>
      <c r="D1144" s="1">
        <f>BILANCA!E166</f>
        <v>379.85</v>
      </c>
      <c r="E1144" s="1">
        <v>0</v>
      </c>
      <c r="F1144" s="1">
        <v>0</v>
      </c>
      <c r="G1144" s="2">
        <f t="shared" si="22"/>
        <v>183.46755000000002</v>
      </c>
      <c r="H1144" s="2">
        <f t="shared" si="23"/>
        <v>0.29999999999995453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0.95</v>
      </c>
      <c r="D1148" s="1">
        <f>BILANCA!E170</f>
        <v>0.95</v>
      </c>
      <c r="E1148" s="1">
        <v>0</v>
      </c>
      <c r="F1148" s="1">
        <v>0</v>
      </c>
      <c r="G1148" s="2">
        <f t="shared" si="22"/>
        <v>0.47025</v>
      </c>
      <c r="H1148" s="2">
        <f t="shared" si="23"/>
        <v>0.10000000000000009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0.95</v>
      </c>
      <c r="D1149" s="1">
        <f>BILANCA!E171</f>
        <v>0.95</v>
      </c>
      <c r="E1149" s="1">
        <v>0</v>
      </c>
      <c r="F1149" s="1">
        <v>0</v>
      </c>
      <c r="G1149" s="2">
        <f t="shared" si="22"/>
        <v>0.47310000000000002</v>
      </c>
      <c r="H1149" s="2">
        <f t="shared" si="23"/>
        <v>0.10000000000000009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2247188.5299999998</v>
      </c>
      <c r="D1152" s="1">
        <f>BILANCA!E175</f>
        <v>2689935.67</v>
      </c>
      <c r="E1152" s="1">
        <v>0</v>
      </c>
      <c r="F1152" s="1">
        <v>0</v>
      </c>
      <c r="G1152" s="2">
        <f t="shared" si="22"/>
        <v>1288973.11803</v>
      </c>
      <c r="H1152" s="2">
        <f t="shared" si="23"/>
        <v>0.80000000027939677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358367.56</v>
      </c>
      <c r="D1153" s="1">
        <f>BILANCA!E176</f>
        <v>528871.41</v>
      </c>
      <c r="E1153" s="1">
        <v>0</v>
      </c>
      <c r="F1153" s="1">
        <v>0</v>
      </c>
      <c r="G1153" s="2">
        <f t="shared" si="22"/>
        <v>240738.76460000002</v>
      </c>
      <c r="H1153" s="2">
        <f t="shared" si="23"/>
        <v>0.8500000000349246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81322.37</v>
      </c>
      <c r="D1154" s="1">
        <f>BILANCA!E177</f>
        <v>100317.05</v>
      </c>
      <c r="E1154" s="1">
        <v>0</v>
      </c>
      <c r="F1154" s="1">
        <v>0</v>
      </c>
      <c r="G1154" s="2">
        <f t="shared" si="22"/>
        <v>48214.556370000006</v>
      </c>
      <c r="H1154" s="2">
        <f t="shared" si="23"/>
        <v>0.41999999999825377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7746.7</v>
      </c>
      <c r="D1155" s="1">
        <f>BILANCA!E178</f>
        <v>9408.69</v>
      </c>
      <c r="E1155" s="1">
        <v>0</v>
      </c>
      <c r="F1155" s="1">
        <v>0</v>
      </c>
      <c r="G1155" s="2">
        <f t="shared" si="22"/>
        <v>4569.0217599999996</v>
      </c>
      <c r="H1155" s="2">
        <f t="shared" si="23"/>
        <v>0.60999999999967258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59113.08</v>
      </c>
      <c r="D1156" s="1">
        <f>BILANCA!E179</f>
        <v>65510.28</v>
      </c>
      <c r="E1156" s="1">
        <v>0</v>
      </c>
      <c r="F1156" s="1">
        <v>0</v>
      </c>
      <c r="G1156" s="2">
        <f t="shared" si="22"/>
        <v>32893.119719999995</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11353.06</v>
      </c>
      <c r="D1157" s="1">
        <f>BILANCA!E180</f>
        <v>11282.05</v>
      </c>
      <c r="E1157" s="1">
        <v>0</v>
      </c>
      <c r="F1157" s="1">
        <v>0</v>
      </c>
      <c r="G1157" s="2">
        <f t="shared" si="22"/>
        <v>5901.5858399999997</v>
      </c>
      <c r="H1157" s="2">
        <f t="shared" si="23"/>
        <v>0.10999999999876309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69.72</v>
      </c>
      <c r="D1158" s="1">
        <f>BILANCA!E181</f>
        <v>0</v>
      </c>
      <c r="E1158" s="1">
        <v>0</v>
      </c>
      <c r="F1158" s="1">
        <v>0</v>
      </c>
      <c r="G1158" s="2">
        <f t="shared" si="22"/>
        <v>12.200999999999999</v>
      </c>
      <c r="H1158" s="2">
        <f t="shared" si="23"/>
        <v>0.28000000000000114</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11283.34</v>
      </c>
      <c r="D1159" s="1">
        <f>BILANCA!E182</f>
        <v>1.56</v>
      </c>
      <c r="E1159" s="1">
        <v>0</v>
      </c>
      <c r="F1159" s="1">
        <v>0</v>
      </c>
      <c r="G1159" s="2">
        <f t="shared" si="22"/>
        <v>1986.4169599999998</v>
      </c>
      <c r="H1159" s="2">
        <f t="shared" si="23"/>
        <v>0.78000000000014547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11280.49</v>
      </c>
      <c r="E1160" s="1">
        <v>0</v>
      </c>
      <c r="F1160" s="1">
        <v>0</v>
      </c>
      <c r="G1160" s="2">
        <f t="shared" si="22"/>
        <v>3993.2934599999999</v>
      </c>
      <c r="H1160" s="2">
        <f t="shared" si="23"/>
        <v>0.48999999999978172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185.03</v>
      </c>
      <c r="E1162" s="1">
        <v>0</v>
      </c>
      <c r="F1162" s="1">
        <v>0</v>
      </c>
      <c r="G1162" s="2">
        <f>B1162/1000*C1162+B1162/500*D1162</f>
        <v>66.240740000000002</v>
      </c>
      <c r="H1162" s="2">
        <f>ABS(C1162-ROUND(C1162,0))+ABS(D1162-ROUND(D1162,0))</f>
        <v>3.0000000000001137E-2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1813.24</v>
      </c>
      <c r="D1163" s="1">
        <f>BILANCA!E186</f>
        <v>1055.44</v>
      </c>
      <c r="E1163" s="1">
        <v>0</v>
      </c>
      <c r="F1163" s="1">
        <v>0</v>
      </c>
      <c r="G1163" s="2">
        <f t="shared" si="22"/>
        <v>706.34159999999997</v>
      </c>
      <c r="H1163" s="2">
        <f t="shared" si="23"/>
        <v>0.68000000000006366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1185.21</v>
      </c>
      <c r="D1164" s="1">
        <f>BILANCA!E187</f>
        <v>0</v>
      </c>
      <c r="E1164" s="1">
        <v>0</v>
      </c>
      <c r="F1164" s="1">
        <v>0</v>
      </c>
      <c r="G1164" s="2">
        <f t="shared" si="22"/>
        <v>214.52301</v>
      </c>
      <c r="H1164" s="2">
        <f t="shared" si="23"/>
        <v>0.21000000000003638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111.08</v>
      </c>
      <c r="D1165" s="1">
        <f>BILANCA!E188</f>
        <v>12875.56</v>
      </c>
      <c r="E1165" s="1">
        <v>0</v>
      </c>
      <c r="F1165" s="1">
        <v>0</v>
      </c>
      <c r="G1165" s="2">
        <f t="shared" si="22"/>
        <v>4706.9204</v>
      </c>
      <c r="H1165" s="2">
        <f t="shared" si="23"/>
        <v>0.52000000000050761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143548.99</v>
      </c>
      <c r="D1166" s="1">
        <f>BILANCA!E189</f>
        <v>181055.64</v>
      </c>
      <c r="E1166" s="1">
        <v>0</v>
      </c>
      <c r="F1166" s="1">
        <v>0</v>
      </c>
      <c r="G1166" s="2">
        <f t="shared" si="22"/>
        <v>92535.829410000006</v>
      </c>
      <c r="H1166" s="2">
        <f t="shared" si="23"/>
        <v>0.36999999999534339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133454.82</v>
      </c>
      <c r="D1183" s="1">
        <f>BILANCA!E206</f>
        <v>247435.13</v>
      </c>
      <c r="E1183" s="1">
        <v>0</v>
      </c>
      <c r="F1183" s="1">
        <v>0</v>
      </c>
      <c r="G1183" s="2">
        <f t="shared" si="22"/>
        <v>125665.01600000002</v>
      </c>
      <c r="H1183" s="2">
        <f t="shared" si="23"/>
        <v>0.30999999999767169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133454.82</v>
      </c>
      <c r="D1184" s="1">
        <f>BILANCA!E207</f>
        <v>247435.13</v>
      </c>
      <c r="E1184" s="1">
        <v>0</v>
      </c>
      <c r="F1184" s="1">
        <v>0</v>
      </c>
      <c r="G1184" s="2">
        <f t="shared" si="22"/>
        <v>126293.34108000001</v>
      </c>
      <c r="H1184" s="2">
        <f t="shared" si="23"/>
        <v>0.30999999999767169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189914.73</v>
      </c>
      <c r="E1185" s="1">
        <v>0</v>
      </c>
      <c r="F1185" s="1">
        <v>0</v>
      </c>
      <c r="G1185" s="2">
        <f t="shared" si="22"/>
        <v>76725.550920000009</v>
      </c>
      <c r="H1185" s="2">
        <f t="shared" si="23"/>
        <v>0.26999999998952262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118699.45</v>
      </c>
      <c r="D1189" s="1">
        <f>BILANCA!E212</f>
        <v>40444.1</v>
      </c>
      <c r="E1189" s="1">
        <v>0</v>
      </c>
      <c r="F1189" s="1">
        <v>0</v>
      </c>
      <c r="G1189" s="2">
        <f t="shared" si="22"/>
        <v>41115.055899999999</v>
      </c>
      <c r="H1189" s="2">
        <f t="shared" si="23"/>
        <v>0.54999999999563443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14755.37</v>
      </c>
      <c r="D1194" s="1">
        <f>BILANCA!E217</f>
        <v>17076.3</v>
      </c>
      <c r="E1194" s="1">
        <v>0</v>
      </c>
      <c r="F1194" s="1">
        <v>0</v>
      </c>
      <c r="G1194" s="2">
        <f t="shared" si="22"/>
        <v>10319.58167</v>
      </c>
      <c r="H1194" s="2">
        <f t="shared" si="23"/>
        <v>0.67000000000007276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41.38</v>
      </c>
      <c r="D1211" s="1">
        <f>BILANCA!E234</f>
        <v>63.59</v>
      </c>
      <c r="E1211" s="1">
        <v>0</v>
      </c>
      <c r="F1211" s="1">
        <v>0</v>
      </c>
      <c r="G1211" s="2">
        <f t="shared" si="22"/>
        <v>38.43168</v>
      </c>
      <c r="H1211" s="2">
        <f t="shared" si="23"/>
        <v>0.78999999999999915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41.38</v>
      </c>
      <c r="D1213" s="1">
        <f>BILANCA!E236</f>
        <v>63.59</v>
      </c>
      <c r="E1213" s="1">
        <v>0</v>
      </c>
      <c r="F1213" s="1">
        <v>0</v>
      </c>
      <c r="G1213" s="2">
        <f t="shared" si="22"/>
        <v>38.768800000000006</v>
      </c>
      <c r="H1213" s="2">
        <f t="shared" si="23"/>
        <v>0.78999999999999915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1888820.97</v>
      </c>
      <c r="D1214" s="1">
        <f>BILANCA!E237</f>
        <v>2161064.2599999998</v>
      </c>
      <c r="E1214" s="1">
        <v>0</v>
      </c>
      <c r="F1214" s="1">
        <v>0</v>
      </c>
      <c r="G1214" s="2">
        <f t="shared" si="22"/>
        <v>1434729.33219</v>
      </c>
      <c r="H1214" s="2">
        <f t="shared" si="23"/>
        <v>0.28999999980442226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2090557.61</v>
      </c>
      <c r="D1215" s="1">
        <f>BILANCA!E238</f>
        <v>2150517.9</v>
      </c>
      <c r="E1215" s="1">
        <v>0</v>
      </c>
      <c r="F1215" s="1">
        <v>0</v>
      </c>
      <c r="G1215" s="2">
        <f t="shared" si="22"/>
        <v>1482849.6711200001</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2224012.4300000002</v>
      </c>
      <c r="D1216" s="1">
        <f>BILANCA!E239</f>
        <v>2397953.0299999998</v>
      </c>
      <c r="E1216" s="1">
        <v>0</v>
      </c>
      <c r="F1216" s="1">
        <v>0</v>
      </c>
      <c r="G1216" s="2">
        <f t="shared" si="22"/>
        <v>1635641.00817</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1862782.78</v>
      </c>
      <c r="D1217" s="1">
        <f>BILANCA!E240</f>
        <v>2036723.38</v>
      </c>
      <c r="E1217" s="1">
        <v>0</v>
      </c>
      <c r="F1217" s="1">
        <v>0</v>
      </c>
      <c r="G1217" s="2">
        <f t="shared" si="22"/>
        <v>1389077.71236</v>
      </c>
      <c r="H1217" s="2">
        <f t="shared" si="23"/>
        <v>0.59999999986030161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361229.65</v>
      </c>
      <c r="D1218" s="1">
        <f>BILANCA!E241</f>
        <v>361229.65</v>
      </c>
      <c r="E1218" s="1">
        <v>0</v>
      </c>
      <c r="F1218" s="1">
        <v>0</v>
      </c>
      <c r="G1218" s="2">
        <f t="shared" si="22"/>
        <v>254666.90324999997</v>
      </c>
      <c r="H1218" s="2">
        <f t="shared" si="23"/>
        <v>0.69999999995343387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133454.82</v>
      </c>
      <c r="D1219" s="1">
        <f>BILANCA!E242</f>
        <v>247435.12999999998</v>
      </c>
      <c r="E1219" s="1">
        <v>0</v>
      </c>
      <c r="F1219" s="1">
        <v>0</v>
      </c>
      <c r="G1219" s="2">
        <f t="shared" si="22"/>
        <v>148284.71888</v>
      </c>
      <c r="H1219" s="2">
        <f t="shared" si="23"/>
        <v>0.30999999996856786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77527.839999999997</v>
      </c>
      <c r="D1220" s="1">
        <f>BILANCA!E243</f>
        <v>17076.3</v>
      </c>
      <c r="E1220" s="1">
        <v>0</v>
      </c>
      <c r="F1220" s="1">
        <v>0</v>
      </c>
      <c r="G1220" s="2">
        <f t="shared" si="22"/>
        <v>26468.264279999999</v>
      </c>
      <c r="H1220" s="2">
        <f t="shared" si="23"/>
        <v>0.46000000000276486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55926.98</v>
      </c>
      <c r="D1221" s="1">
        <f>BILANCA!E244</f>
        <v>230358.83</v>
      </c>
      <c r="E1221" s="1">
        <v>0</v>
      </c>
      <c r="F1221" s="1">
        <v>0</v>
      </c>
      <c r="G1221" s="2">
        <f t="shared" si="22"/>
        <v>122961.42431999999</v>
      </c>
      <c r="H1221" s="2">
        <f t="shared" si="23"/>
        <v>0.19000000000960426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-221199.1</v>
      </c>
      <c r="D1222" s="1">
        <f>BILANCA!E245</f>
        <v>-2230.3099999999395</v>
      </c>
      <c r="E1222" s="1">
        <v>0</v>
      </c>
      <c r="F1222" s="1">
        <v>0</v>
      </c>
      <c r="G1222" s="2">
        <f t="shared" si="22"/>
        <v>-53932.673079999971</v>
      </c>
      <c r="H1222" s="2">
        <f t="shared" si="23"/>
        <v>0.4099999999452848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196505.09</v>
      </c>
      <c r="D1223" s="1">
        <f>BILANCA!E246</f>
        <v>401114.42000000004</v>
      </c>
      <c r="E1223" s="1">
        <v>0</v>
      </c>
      <c r="F1223" s="1">
        <v>0</v>
      </c>
      <c r="G1223" s="2">
        <f t="shared" si="22"/>
        <v>239696.14319999999</v>
      </c>
      <c r="H1223" s="2">
        <f t="shared" si="23"/>
        <v>0.51000000003841706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63050.27</v>
      </c>
      <c r="D1224" s="1">
        <f>BILANCA!E247</f>
        <v>153679.29</v>
      </c>
      <c r="E1224" s="1">
        <v>0</v>
      </c>
      <c r="F1224" s="1">
        <v>0</v>
      </c>
      <c r="G1224" s="2">
        <f t="shared" si="22"/>
        <v>89268.532850000003</v>
      </c>
      <c r="H1224" s="2">
        <f t="shared" si="23"/>
        <v>0.56000000000494765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133454.82</v>
      </c>
      <c r="D1226" s="1">
        <f>BILANCA!E249</f>
        <v>247435.13</v>
      </c>
      <c r="E1226" s="1">
        <v>0</v>
      </c>
      <c r="F1226" s="1">
        <v>0</v>
      </c>
      <c r="G1226" s="2">
        <f t="shared" si="22"/>
        <v>152682.99444000001</v>
      </c>
      <c r="H1226" s="2">
        <f t="shared" si="23"/>
        <v>0.30999999999767169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417704.19</v>
      </c>
      <c r="D1227" s="1">
        <f>BILANCA!E250</f>
        <v>403344.73</v>
      </c>
      <c r="E1227" s="1">
        <v>0</v>
      </c>
      <c r="F1227" s="1">
        <v>0</v>
      </c>
      <c r="G1227" s="2">
        <f t="shared" si="22"/>
        <v>298752.05060000002</v>
      </c>
      <c r="H1227" s="2">
        <f t="shared" si="23"/>
        <v>0.46000000002095476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417704.19</v>
      </c>
      <c r="D1229" s="1">
        <f>BILANCA!E252</f>
        <v>403344.73</v>
      </c>
      <c r="E1229" s="1">
        <v>0</v>
      </c>
      <c r="F1229" s="1">
        <v>0</v>
      </c>
      <c r="G1229" s="2">
        <f t="shared" si="22"/>
        <v>301200.83789999998</v>
      </c>
      <c r="H1229" s="2">
        <f t="shared" si="23"/>
        <v>0.46000000002095476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19082.61</v>
      </c>
      <c r="D1232" s="1">
        <f>BILANCA!E255</f>
        <v>12396.82</v>
      </c>
      <c r="E1232" s="1">
        <v>0</v>
      </c>
      <c r="F1232" s="1">
        <v>0</v>
      </c>
      <c r="G1232" s="2">
        <f t="shared" si="22"/>
        <v>10925.186249999999</v>
      </c>
      <c r="H1232" s="2">
        <f t="shared" si="23"/>
        <v>0.56999999999970896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379.85</v>
      </c>
      <c r="D1233" s="1">
        <f>BILANCA!E256</f>
        <v>379.85</v>
      </c>
      <c r="E1233" s="1">
        <v>0</v>
      </c>
      <c r="F1233" s="1">
        <v>0</v>
      </c>
      <c r="G1233" s="2">
        <f t="shared" si="22"/>
        <v>284.88750000000005</v>
      </c>
      <c r="H1233" s="2">
        <f t="shared" si="23"/>
        <v>0.29999999999995453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463927.74</v>
      </c>
      <c r="D1236" s="1">
        <f>BILANCA!E259</f>
        <v>710794.89</v>
      </c>
      <c r="E1236" s="1">
        <v>0</v>
      </c>
      <c r="F1236" s="1">
        <v>0</v>
      </c>
      <c r="G1236" s="2">
        <f t="shared" si="22"/>
        <v>477035.93255999999</v>
      </c>
      <c r="H1236" s="2">
        <f t="shared" si="23"/>
        <v>0.36999999999534339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463927.74</v>
      </c>
      <c r="D1237" s="1">
        <f>BILANCA!E260</f>
        <v>710794.89</v>
      </c>
      <c r="E1237" s="1">
        <v>0</v>
      </c>
      <c r="F1237" s="1">
        <v>0</v>
      </c>
      <c r="G1237" s="2">
        <f t="shared" si="22"/>
        <v>478921.45007999998</v>
      </c>
      <c r="H1237" s="2">
        <f t="shared" si="23"/>
        <v>0.36999999999534339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25796.73</v>
      </c>
      <c r="D1240" s="1">
        <f>BILANCA!E264</f>
        <v>20872.189999999999</v>
      </c>
      <c r="E1240" s="1">
        <v>0</v>
      </c>
      <c r="F1240" s="1">
        <v>0</v>
      </c>
      <c r="G1240" s="2">
        <f t="shared" si="22"/>
        <v>17358.065269999999</v>
      </c>
      <c r="H1240" s="2">
        <f t="shared" si="23"/>
        <v>0.45999999999912689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2317.7199999999998</v>
      </c>
      <c r="D1241" s="1">
        <f>BILANCA!E265</f>
        <v>2316.9</v>
      </c>
      <c r="E1241" s="1">
        <v>0</v>
      </c>
      <c r="F1241" s="1">
        <v>0</v>
      </c>
      <c r="G1241" s="2">
        <f t="shared" si="22"/>
        <v>1793.4921600000002</v>
      </c>
      <c r="H1241" s="2">
        <f t="shared" si="23"/>
        <v>0.38000000000010914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379.85</v>
      </c>
      <c r="D1242" s="1">
        <f>BILANCA!E266</f>
        <v>379.85</v>
      </c>
      <c r="E1242" s="1">
        <v>0</v>
      </c>
      <c r="F1242" s="1">
        <v>0</v>
      </c>
      <c r="G1242" s="2">
        <f t="shared" ref="G1242:G1479" si="24">B1242/1000*C1242+B1242/500*D1242</f>
        <v>295.14345000000003</v>
      </c>
      <c r="H1242" s="2">
        <f t="shared" si="23"/>
        <v>0.29999999999995453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266.72000000000003</v>
      </c>
      <c r="D1244" s="1">
        <f>BILANCA!E268</f>
        <v>17.11</v>
      </c>
      <c r="E1244" s="1">
        <v>0</v>
      </c>
      <c r="F1244" s="1">
        <v>0</v>
      </c>
      <c r="G1244" s="2">
        <f t="shared" si="24"/>
        <v>78.54534000000001</v>
      </c>
      <c r="H1244" s="2">
        <f t="shared" si="23"/>
        <v>0.38999999999997215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3006.62</v>
      </c>
      <c r="D1245" s="1">
        <f>BILANCA!E269</f>
        <v>0.01</v>
      </c>
      <c r="E1245" s="1">
        <v>0</v>
      </c>
      <c r="F1245" s="1">
        <v>0</v>
      </c>
      <c r="G1245" s="2">
        <f t="shared" si="24"/>
        <v>787.73967999999991</v>
      </c>
      <c r="H1245" s="2">
        <f t="shared" si="23"/>
        <v>0.39000000000010915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314.25</v>
      </c>
      <c r="D1247" s="1">
        <f>BILANCA!E271</f>
        <v>21.27</v>
      </c>
      <c r="E1247" s="1">
        <v>0</v>
      </c>
      <c r="F1247" s="1">
        <v>0</v>
      </c>
      <c r="G1247" s="2">
        <f t="shared" si="24"/>
        <v>94.19256</v>
      </c>
      <c r="H1247" s="2">
        <f t="shared" si="23"/>
        <v>0.51999999999999957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65908.17</v>
      </c>
      <c r="D1263" s="1">
        <f>BILANCA!E287</f>
        <v>94098.97</v>
      </c>
      <c r="E1263" s="1">
        <v>0</v>
      </c>
      <c r="F1263" s="1">
        <v>0</v>
      </c>
      <c r="G1263" s="2">
        <f t="shared" si="24"/>
        <v>71149.710800000001</v>
      </c>
      <c r="H1263" s="2">
        <f t="shared" si="23"/>
        <v>0.19999999999708962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15414.2</v>
      </c>
      <c r="D1264" s="1">
        <f>BILANCA!E288</f>
        <v>6218.08</v>
      </c>
      <c r="E1264" s="1">
        <v>0</v>
      </c>
      <c r="F1264" s="1">
        <v>0</v>
      </c>
      <c r="G1264" s="2">
        <f t="shared" si="24"/>
        <v>7825.9511600000005</v>
      </c>
      <c r="H1264" s="2">
        <f t="shared" si="23"/>
        <v>0.28000000000065484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131434.78</v>
      </c>
      <c r="D1265" s="1">
        <f>BILANCA!E289</f>
        <v>127998.98</v>
      </c>
      <c r="E1265" s="1">
        <v>0</v>
      </c>
      <c r="F1265" s="1">
        <v>0</v>
      </c>
      <c r="G1265" s="2">
        <f t="shared" si="24"/>
        <v>109256.03267999999</v>
      </c>
      <c r="H1265" s="2">
        <f t="shared" si="23"/>
        <v>0.24000000000523869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12114.21</v>
      </c>
      <c r="D1266" s="1">
        <f>BILANCA!E290</f>
        <v>53056.66</v>
      </c>
      <c r="E1266" s="1">
        <v>0</v>
      </c>
      <c r="F1266" s="1">
        <v>0</v>
      </c>
      <c r="G1266" s="2">
        <f t="shared" si="24"/>
        <v>33458.39099</v>
      </c>
      <c r="H1266" s="2">
        <f t="shared" si="23"/>
        <v>0.54999999999563443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133454.82</v>
      </c>
      <c r="D1270" s="1">
        <f>BILANCA!E294</f>
        <v>247435.13</v>
      </c>
      <c r="E1270" s="1">
        <v>0</v>
      </c>
      <c r="F1270" s="1">
        <v>0</v>
      </c>
      <c r="G1270" s="2">
        <f t="shared" si="24"/>
        <v>180329.29796</v>
      </c>
      <c r="H1270" s="2">
        <f t="shared" si="23"/>
        <v>0.30999999999767169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111.08</v>
      </c>
      <c r="D1275" s="1">
        <f>BILANCA!E299</f>
        <v>119.79</v>
      </c>
      <c r="E1275" s="1">
        <v>0</v>
      </c>
      <c r="F1275" s="1">
        <v>0</v>
      </c>
      <c r="G1275" s="2">
        <f t="shared" si="24"/>
        <v>102.39272</v>
      </c>
      <c r="H1275" s="2">
        <f t="shared" si="23"/>
        <v>0.28999999999999204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230827.15000000002</v>
      </c>
      <c r="D1299" s="6">
        <f>'RAS-funkcijski'!E5</f>
        <v>158341.12</v>
      </c>
      <c r="E1299" s="6">
        <v>0</v>
      </c>
      <c r="F1299" s="6">
        <v>0</v>
      </c>
      <c r="G1299" s="7">
        <f t="shared" si="24"/>
        <v>547.50938999999994</v>
      </c>
      <c r="H1299" s="7">
        <f t="shared" si="23"/>
        <v>0.27000000001862645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230827.15000000002</v>
      </c>
      <c r="D1300" s="1">
        <f>'RAS-funkcijski'!E6</f>
        <v>158341.12</v>
      </c>
      <c r="E1300" s="1">
        <v>0</v>
      </c>
      <c r="F1300" s="1">
        <v>0</v>
      </c>
      <c r="G1300" s="2">
        <f t="shared" si="24"/>
        <v>1095.0187799999999</v>
      </c>
      <c r="H1300" s="2">
        <f t="shared" si="23"/>
        <v>0.27000000001862645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139019.94</v>
      </c>
      <c r="D1301" s="1">
        <f>'RAS-funkcijski'!E7</f>
        <v>146373.25</v>
      </c>
      <c r="E1301" s="1">
        <v>0</v>
      </c>
      <c r="F1301" s="1">
        <v>0</v>
      </c>
      <c r="G1301" s="2">
        <f t="shared" si="24"/>
        <v>1295.2993200000001</v>
      </c>
      <c r="H1301" s="2">
        <f t="shared" si="23"/>
        <v>0.30999999999767169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91807.21</v>
      </c>
      <c r="D1302" s="1">
        <f>'RAS-funkcijski'!E8</f>
        <v>11967.87</v>
      </c>
      <c r="E1302" s="1">
        <v>0</v>
      </c>
      <c r="F1302" s="1">
        <v>0</v>
      </c>
      <c r="G1302" s="2">
        <f t="shared" si="24"/>
        <v>462.97180000000003</v>
      </c>
      <c r="H1302" s="2">
        <f t="shared" si="23"/>
        <v>0.34000000000560249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4669.6099999999997</v>
      </c>
      <c r="D1322" s="1">
        <f>'RAS-funkcijski'!E28</f>
        <v>13527.34</v>
      </c>
      <c r="E1322" s="1">
        <v>0</v>
      </c>
      <c r="F1322" s="1">
        <v>0</v>
      </c>
      <c r="G1322" s="2">
        <f t="shared" si="24"/>
        <v>761.38296000000003</v>
      </c>
      <c r="H1322" s="2">
        <f t="shared" si="23"/>
        <v>0.73000000000047294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4669.6099999999997</v>
      </c>
      <c r="D1324" s="1">
        <f>'RAS-funkcijski'!E30</f>
        <v>13527.34</v>
      </c>
      <c r="E1324" s="1">
        <v>0</v>
      </c>
      <c r="F1324" s="1">
        <v>0</v>
      </c>
      <c r="G1324" s="2">
        <f t="shared" si="24"/>
        <v>824.8315399999999</v>
      </c>
      <c r="H1324" s="2">
        <f t="shared" si="23"/>
        <v>0.73000000000047294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28757.690000000002</v>
      </c>
      <c r="D1329" s="1">
        <f>'RAS-funkcijski'!E35</f>
        <v>191823.33</v>
      </c>
      <c r="E1329" s="1">
        <v>0</v>
      </c>
      <c r="F1329" s="1">
        <v>0</v>
      </c>
      <c r="G1329" s="2">
        <f t="shared" si="24"/>
        <v>12784.53485</v>
      </c>
      <c r="H1329" s="2">
        <f t="shared" si="23"/>
        <v>0.63999999998486601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28757.690000000002</v>
      </c>
      <c r="D1348" s="1">
        <f>'RAS-funkcijski'!E54</f>
        <v>191823.33</v>
      </c>
      <c r="E1348" s="1">
        <v>0</v>
      </c>
      <c r="F1348" s="1">
        <v>0</v>
      </c>
      <c r="G1348" s="2">
        <f t="shared" si="24"/>
        <v>20620.217499999999</v>
      </c>
      <c r="H1348" s="2">
        <f t="shared" si="27"/>
        <v>0.63999999998486601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26667.31</v>
      </c>
      <c r="D1349" s="1">
        <f>'RAS-funkcijski'!E55</f>
        <v>190628.81</v>
      </c>
      <c r="E1349" s="1">
        <v>0</v>
      </c>
      <c r="F1349" s="1">
        <v>0</v>
      </c>
      <c r="G1349" s="2">
        <f t="shared" si="24"/>
        <v>20804.171429999999</v>
      </c>
      <c r="H1349" s="2">
        <f t="shared" si="27"/>
        <v>0.50000000000363798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2090.38</v>
      </c>
      <c r="D1353" s="1">
        <f>'RAS-funkcijski'!E59</f>
        <v>1194.52</v>
      </c>
      <c r="E1353" s="1">
        <v>0</v>
      </c>
      <c r="F1353" s="1">
        <v>0</v>
      </c>
      <c r="G1353" s="2">
        <f t="shared" si="24"/>
        <v>246.3681</v>
      </c>
      <c r="H1353" s="2">
        <f t="shared" si="27"/>
        <v>0.86000000000012733</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3269.45</v>
      </c>
      <c r="D1369" s="1">
        <f>'RAS-funkcijski'!E75</f>
        <v>3091.26</v>
      </c>
      <c r="E1369" s="1">
        <v>0</v>
      </c>
      <c r="F1369" s="1">
        <v>0</v>
      </c>
      <c r="G1369" s="2">
        <f t="shared" si="24"/>
        <v>671.08986999999991</v>
      </c>
      <c r="H1369" s="2">
        <f t="shared" si="27"/>
        <v>0.71000000000003638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3269.45</v>
      </c>
      <c r="D1375" s="1">
        <f>'RAS-funkcijski'!E81</f>
        <v>3091.26</v>
      </c>
      <c r="E1375" s="1">
        <v>0</v>
      </c>
      <c r="F1375" s="1">
        <v>0</v>
      </c>
      <c r="G1375" s="2">
        <f t="shared" si="24"/>
        <v>727.80169000000001</v>
      </c>
      <c r="H1375" s="2">
        <f t="shared" si="27"/>
        <v>0.71000000000003638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31582.920000000002</v>
      </c>
      <c r="D1376" s="1">
        <f>'RAS-funkcijski'!E82</f>
        <v>27717.96</v>
      </c>
      <c r="E1376" s="1">
        <v>0</v>
      </c>
      <c r="F1376" s="1">
        <v>0</v>
      </c>
      <c r="G1376" s="2">
        <f t="shared" si="24"/>
        <v>6787.4695200000006</v>
      </c>
      <c r="H1376" s="2">
        <f t="shared" si="27"/>
        <v>0.11999999999898137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30609.54</v>
      </c>
      <c r="D1380" s="1">
        <f>'RAS-funkcijski'!E86</f>
        <v>21430.07</v>
      </c>
      <c r="E1380" s="1">
        <v>0</v>
      </c>
      <c r="F1380" s="1">
        <v>0</v>
      </c>
      <c r="G1380" s="2">
        <f t="shared" si="24"/>
        <v>6024.5137599999998</v>
      </c>
      <c r="H1380" s="2">
        <f t="shared" si="27"/>
        <v>0.52999999999883585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973.38</v>
      </c>
      <c r="D1382" s="1">
        <f>'RAS-funkcijski'!E88</f>
        <v>6287.89</v>
      </c>
      <c r="E1382" s="1">
        <v>0</v>
      </c>
      <c r="F1382" s="1">
        <v>0</v>
      </c>
      <c r="G1382" s="2">
        <f t="shared" si="24"/>
        <v>1138.1294400000002</v>
      </c>
      <c r="H1382" s="2">
        <f t="shared" si="27"/>
        <v>0.48999999999966803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6928.6100000000006</v>
      </c>
      <c r="D1401" s="1">
        <f>'RAS-funkcijski'!E107</f>
        <v>3756</v>
      </c>
      <c r="E1401" s="1">
        <v>0</v>
      </c>
      <c r="F1401" s="1">
        <v>0</v>
      </c>
      <c r="G1401" s="2">
        <f t="shared" si="24"/>
        <v>1487.38283</v>
      </c>
      <c r="H1401" s="2">
        <f t="shared" si="27"/>
        <v>0.38999999999941792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4937.7700000000004</v>
      </c>
      <c r="D1402" s="1">
        <f>'RAS-funkcijski'!E108</f>
        <v>0</v>
      </c>
      <c r="E1402" s="1">
        <v>0</v>
      </c>
      <c r="F1402" s="1">
        <v>0</v>
      </c>
      <c r="G1402" s="2">
        <f t="shared" si="24"/>
        <v>513.52808000000005</v>
      </c>
      <c r="H1402" s="2">
        <f t="shared" si="27"/>
        <v>0.22999999999956344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1990.84</v>
      </c>
      <c r="D1405" s="1">
        <f>'RAS-funkcijski'!E111</f>
        <v>3756</v>
      </c>
      <c r="E1405" s="1">
        <v>0</v>
      </c>
      <c r="F1405" s="1">
        <v>0</v>
      </c>
      <c r="G1405" s="2">
        <f t="shared" si="24"/>
        <v>1016.8038799999999</v>
      </c>
      <c r="H1405" s="2">
        <f t="shared" si="27"/>
        <v>0.16000000000008185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26888.36</v>
      </c>
      <c r="D1408" s="1">
        <f>'RAS-funkcijski'!E114</f>
        <v>37300.32</v>
      </c>
      <c r="E1408" s="1">
        <v>0</v>
      </c>
      <c r="F1408" s="1">
        <v>0</v>
      </c>
      <c r="G1408" s="2">
        <f t="shared" si="24"/>
        <v>11163.79</v>
      </c>
      <c r="H1408" s="2">
        <f t="shared" si="27"/>
        <v>0.68000000000029104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21154.73</v>
      </c>
      <c r="D1409" s="1">
        <f>'RAS-funkcijski'!E115</f>
        <v>31025.21</v>
      </c>
      <c r="E1409" s="1">
        <v>0</v>
      </c>
      <c r="F1409" s="1">
        <v>0</v>
      </c>
      <c r="G1409" s="2">
        <f t="shared" si="24"/>
        <v>9235.7716500000006</v>
      </c>
      <c r="H1409" s="2">
        <f t="shared" si="27"/>
        <v>0.47999999999956344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19872.18</v>
      </c>
      <c r="D1410" s="1">
        <f>'RAS-funkcijski'!E116</f>
        <v>26590.18</v>
      </c>
      <c r="E1410" s="1">
        <v>0</v>
      </c>
      <c r="F1410" s="1">
        <v>0</v>
      </c>
      <c r="G1410" s="2">
        <f t="shared" si="24"/>
        <v>8181.8844800000006</v>
      </c>
      <c r="H1410" s="2">
        <f t="shared" si="27"/>
        <v>0.36000000000058208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1282.55</v>
      </c>
      <c r="D1411" s="1">
        <f>'RAS-funkcijski'!E117</f>
        <v>4435.03</v>
      </c>
      <c r="E1411" s="1">
        <v>0</v>
      </c>
      <c r="F1411" s="1">
        <v>0</v>
      </c>
      <c r="G1411" s="2">
        <f t="shared" si="24"/>
        <v>1147.2449300000001</v>
      </c>
      <c r="H1411" s="2">
        <f t="shared" si="27"/>
        <v>0.47999999999979082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1776.79</v>
      </c>
      <c r="E1412" s="1">
        <v>0</v>
      </c>
      <c r="F1412" s="1">
        <v>0</v>
      </c>
      <c r="G1412" s="2">
        <f t="shared" si="24"/>
        <v>405.10811999999999</v>
      </c>
      <c r="H1412" s="2">
        <f t="shared" si="27"/>
        <v>0.21000000000003638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1776.79</v>
      </c>
      <c r="E1414" s="1">
        <v>0</v>
      </c>
      <c r="F1414" s="1">
        <v>0</v>
      </c>
      <c r="G1414" s="2">
        <f t="shared" si="24"/>
        <v>412.21528000000001</v>
      </c>
      <c r="H1414" s="2">
        <f t="shared" si="27"/>
        <v>0.21000000000003638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5733.63</v>
      </c>
      <c r="D1416" s="1">
        <f>'RAS-funkcijski'!E122</f>
        <v>4498.32</v>
      </c>
      <c r="E1416" s="1">
        <v>0</v>
      </c>
      <c r="F1416" s="1">
        <v>0</v>
      </c>
      <c r="G1416" s="2">
        <f t="shared" si="24"/>
        <v>1738.1718599999999</v>
      </c>
      <c r="H1416" s="2">
        <f t="shared" si="27"/>
        <v>0.68999999999959982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5733.63</v>
      </c>
      <c r="D1418" s="1">
        <f>'RAS-funkcijski'!E124</f>
        <v>4498.32</v>
      </c>
      <c r="E1418" s="1">
        <v>0</v>
      </c>
      <c r="F1418" s="1">
        <v>0</v>
      </c>
      <c r="G1418" s="2">
        <f t="shared" si="24"/>
        <v>1767.6323999999997</v>
      </c>
      <c r="H1418" s="2">
        <f t="shared" si="27"/>
        <v>0.68999999999959982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13855.95</v>
      </c>
      <c r="D1423" s="1">
        <f>'RAS-funkcijski'!E129</f>
        <v>8746.73</v>
      </c>
      <c r="E1423" s="1">
        <v>0</v>
      </c>
      <c r="F1423" s="1">
        <v>0</v>
      </c>
      <c r="G1423" s="2">
        <f t="shared" si="24"/>
        <v>3918.67625</v>
      </c>
      <c r="H1423" s="2">
        <f t="shared" si="27"/>
        <v>0.31999999999970896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139.36000000000001</v>
      </c>
      <c r="D1429" s="1">
        <f>'RAS-funkcijski'!E135</f>
        <v>182.55</v>
      </c>
      <c r="E1429" s="1">
        <v>0</v>
      </c>
      <c r="F1429" s="1">
        <v>0</v>
      </c>
      <c r="G1429" s="2">
        <f t="shared" si="24"/>
        <v>66.08426</v>
      </c>
      <c r="H1429" s="2">
        <f t="shared" si="27"/>
        <v>0.81000000000000227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1038.6400000000001</v>
      </c>
      <c r="D1432" s="1">
        <f>'RAS-funkcijski'!E138</f>
        <v>436.78</v>
      </c>
      <c r="E1432" s="1">
        <v>0</v>
      </c>
      <c r="F1432" s="1">
        <v>0</v>
      </c>
      <c r="G1432" s="2">
        <f t="shared" si="24"/>
        <v>256.23480000000006</v>
      </c>
      <c r="H1432" s="2">
        <f t="shared" si="27"/>
        <v>0.57999999999992724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12677.95</v>
      </c>
      <c r="D1434" s="1">
        <f>'RAS-funkcijski'!E140</f>
        <v>8127.4</v>
      </c>
      <c r="E1434" s="1">
        <v>0</v>
      </c>
      <c r="F1434" s="1">
        <v>0</v>
      </c>
      <c r="G1434" s="2">
        <f t="shared" si="24"/>
        <v>3934.8540000000003</v>
      </c>
      <c r="H1434" s="2">
        <f t="shared" si="27"/>
        <v>0.44999999999890861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346779.74</v>
      </c>
      <c r="D1435" s="13">
        <f>'RAS-funkcijski'!E141</f>
        <v>444304.06</v>
      </c>
      <c r="E1435" s="13">
        <v>0</v>
      </c>
      <c r="F1435" s="13">
        <v>0</v>
      </c>
      <c r="G1435" s="14">
        <f t="shared" si="24"/>
        <v>169248.13682000001</v>
      </c>
      <c r="H1435" s="14">
        <f t="shared" si="27"/>
        <v>0.32000000000698492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50808.57</v>
      </c>
      <c r="D1436" s="6">
        <f>'P-VRIO'!E5</f>
        <v>6293.58</v>
      </c>
      <c r="E1436" s="6">
        <v>0</v>
      </c>
      <c r="F1436" s="6">
        <v>0</v>
      </c>
      <c r="G1436" s="7">
        <f t="shared" si="24"/>
        <v>63.39573</v>
      </c>
      <c r="H1436" s="7">
        <f t="shared" si="27"/>
        <v>0.8500000000003638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50808.57</v>
      </c>
      <c r="D1437" s="1">
        <f>'P-VRIO'!E6</f>
        <v>6293.58</v>
      </c>
      <c r="E1437" s="1">
        <v>0</v>
      </c>
      <c r="F1437" s="1">
        <v>0</v>
      </c>
      <c r="G1437" s="2">
        <f t="shared" si="24"/>
        <v>126.79146</v>
      </c>
      <c r="H1437" s="2">
        <f t="shared" si="27"/>
        <v>0.8500000000003638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50808.57</v>
      </c>
      <c r="D1438" s="1">
        <f>'P-VRIO'!E7</f>
        <v>0</v>
      </c>
      <c r="E1438" s="1">
        <v>0</v>
      </c>
      <c r="F1438" s="1">
        <v>0</v>
      </c>
      <c r="G1438" s="2">
        <f t="shared" si="24"/>
        <v>152.42571000000001</v>
      </c>
      <c r="H1438" s="2">
        <f t="shared" si="27"/>
        <v>0.43000000000029104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50808.57</v>
      </c>
      <c r="D1439" s="1">
        <f>'P-VRIO'!E8</f>
        <v>0</v>
      </c>
      <c r="E1439" s="1">
        <v>0</v>
      </c>
      <c r="F1439" s="1">
        <v>0</v>
      </c>
      <c r="G1439" s="2">
        <f t="shared" si="24"/>
        <v>203.23428000000001</v>
      </c>
      <c r="H1439" s="2">
        <f t="shared" si="27"/>
        <v>0.43000000000029104</v>
      </c>
      <c r="I1439" s="10">
        <f t="shared" ref="I1439:I1444" si="28">G1439*H1439</f>
        <v>87.390740400059158</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6293.58</v>
      </c>
      <c r="E1445" s="1">
        <v>0</v>
      </c>
      <c r="F1445" s="1">
        <v>0</v>
      </c>
      <c r="G1445" s="2">
        <f t="shared" si="24"/>
        <v>125.8716</v>
      </c>
      <c r="H1445" s="2">
        <f t="shared" si="27"/>
        <v>0.42000000000007276</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6293.58</v>
      </c>
      <c r="E1451" s="1">
        <v>0</v>
      </c>
      <c r="F1451" s="1">
        <v>0</v>
      </c>
      <c r="G1451" s="2">
        <f t="shared" si="24"/>
        <v>201.39456000000001</v>
      </c>
      <c r="H1451" s="2">
        <f t="shared" si="27"/>
        <v>0.42000000000007276</v>
      </c>
      <c r="I1451" s="10">
        <f t="shared" si="29"/>
        <v>84.585715200014661</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358326.18</v>
      </c>
      <c r="D1480" s="6"/>
      <c r="E1480" s="6">
        <v>0</v>
      </c>
      <c r="F1480" s="6">
        <v>0</v>
      </c>
      <c r="G1480" s="7">
        <f t="shared" ref="G1480:G1580" si="34">B1480/1000*C1480</f>
        <v>358.32618000000002</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730647.87999999989</v>
      </c>
      <c r="D1481" s="1">
        <v>0</v>
      </c>
      <c r="E1481" s="1">
        <v>0</v>
      </c>
      <c r="F1481" s="1">
        <v>0</v>
      </c>
      <c r="G1481" s="2">
        <f t="shared" si="34"/>
        <v>1461.2957599999997</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259006.21999999997</v>
      </c>
      <c r="D1483" s="1">
        <v>0</v>
      </c>
      <c r="E1483" s="1">
        <v>0</v>
      </c>
      <c r="F1483" s="1">
        <v>0</v>
      </c>
      <c r="G1483" s="2">
        <f t="shared" si="34"/>
        <v>1036.0248799999999</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98333.54</v>
      </c>
      <c r="D1484" s="1">
        <v>0</v>
      </c>
      <c r="E1484" s="1">
        <v>0</v>
      </c>
      <c r="F1484" s="1">
        <v>0</v>
      </c>
      <c r="G1484" s="2">
        <f t="shared" si="34"/>
        <v>491.66769999999997</v>
      </c>
      <c r="H1484" s="2">
        <f t="shared" si="35"/>
        <v>0.46000000000640284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106679.81</v>
      </c>
      <c r="D1485" s="1">
        <v>0</v>
      </c>
      <c r="E1485" s="1">
        <v>0</v>
      </c>
      <c r="F1485" s="1">
        <v>0</v>
      </c>
      <c r="G1485" s="2">
        <f t="shared" si="34"/>
        <v>640.07885999999996</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6294.42</v>
      </c>
      <c r="D1486" s="1">
        <v>0</v>
      </c>
      <c r="E1486" s="1">
        <v>0</v>
      </c>
      <c r="F1486" s="1">
        <v>0</v>
      </c>
      <c r="G1486" s="2">
        <f t="shared" si="34"/>
        <v>44.060940000000002</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685.03</v>
      </c>
      <c r="D1488" s="1">
        <v>0</v>
      </c>
      <c r="E1488" s="1">
        <v>0</v>
      </c>
      <c r="F1488" s="1">
        <v>0</v>
      </c>
      <c r="G1488" s="2">
        <f>B1488/1000*C1488</f>
        <v>6.1652699999999996</v>
      </c>
      <c r="H1488" s="2">
        <f>ABS(C1488-ROUND(C1488,0))</f>
        <v>2.9999999999972715E-2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15216.36</v>
      </c>
      <c r="D1489" s="1">
        <v>0</v>
      </c>
      <c r="E1489" s="1">
        <v>0</v>
      </c>
      <c r="F1489" s="1">
        <v>0</v>
      </c>
      <c r="G1489" s="2">
        <f t="shared" si="34"/>
        <v>152.1636</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31797.06</v>
      </c>
      <c r="D1491" s="1">
        <v>0</v>
      </c>
      <c r="E1491" s="1">
        <v>0</v>
      </c>
      <c r="F1491" s="1">
        <v>0</v>
      </c>
      <c r="G1491" s="2">
        <f t="shared" si="34"/>
        <v>381.56472000000002</v>
      </c>
      <c r="H1491" s="2">
        <f t="shared" si="35"/>
        <v>6.0000000001309672E-2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202778.83</v>
      </c>
      <c r="D1492" s="1">
        <v>0</v>
      </c>
      <c r="E1492" s="1">
        <v>0</v>
      </c>
      <c r="F1492" s="1">
        <v>0</v>
      </c>
      <c r="G1492" s="2">
        <f t="shared" si="34"/>
        <v>2636.1247899999998</v>
      </c>
      <c r="H1492" s="2">
        <f t="shared" si="35"/>
        <v>0.17000000001280569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268862.83</v>
      </c>
      <c r="D1493" s="1">
        <v>0</v>
      </c>
      <c r="E1493" s="1">
        <v>0</v>
      </c>
      <c r="F1493" s="1">
        <v>0</v>
      </c>
      <c r="G1493" s="2">
        <f t="shared" si="34"/>
        <v>3764.0796200000004</v>
      </c>
      <c r="H1493" s="2">
        <f t="shared" si="35"/>
        <v>0.16999999998370185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268862.83</v>
      </c>
      <c r="D1497" s="1">
        <v>0</v>
      </c>
      <c r="E1497" s="1">
        <v>0</v>
      </c>
      <c r="F1497" s="1">
        <v>0</v>
      </c>
      <c r="G1497" s="2">
        <f t="shared" si="34"/>
        <v>4839.5309399999996</v>
      </c>
      <c r="H1497" s="2">
        <f t="shared" si="35"/>
        <v>0.16999999998370185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560166.24</v>
      </c>
      <c r="D1499" s="1">
        <v>0</v>
      </c>
      <c r="E1499" s="1">
        <v>0</v>
      </c>
      <c r="F1499" s="1">
        <v>0</v>
      </c>
      <c r="G1499" s="2">
        <f t="shared" si="34"/>
        <v>11203.3248</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240011.53999999998</v>
      </c>
      <c r="D1501" s="1">
        <v>0</v>
      </c>
      <c r="E1501" s="1">
        <v>0</v>
      </c>
      <c r="F1501" s="1">
        <v>0</v>
      </c>
      <c r="G1501" s="2">
        <f t="shared" si="34"/>
        <v>5280.2538799999993</v>
      </c>
      <c r="H1501" s="2">
        <f t="shared" si="35"/>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96671.55</v>
      </c>
      <c r="D1502" s="1">
        <v>0</v>
      </c>
      <c r="E1502" s="1">
        <v>0</v>
      </c>
      <c r="F1502" s="1">
        <v>0</v>
      </c>
      <c r="G1502" s="2">
        <f t="shared" si="34"/>
        <v>2223.4456500000001</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100282.61</v>
      </c>
      <c r="D1503" s="1">
        <v>0</v>
      </c>
      <c r="E1503" s="1">
        <v>0</v>
      </c>
      <c r="F1503" s="1">
        <v>0</v>
      </c>
      <c r="G1503" s="2">
        <f t="shared" si="34"/>
        <v>2406.7826399999999</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6365.43</v>
      </c>
      <c r="D1504" s="1">
        <v>0</v>
      </c>
      <c r="E1504" s="1">
        <v>0</v>
      </c>
      <c r="F1504" s="1">
        <v>0</v>
      </c>
      <c r="G1504" s="2">
        <f t="shared" si="34"/>
        <v>159.13575000000003</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500</v>
      </c>
      <c r="D1506" s="1">
        <v>0</v>
      </c>
      <c r="E1506" s="1">
        <v>0</v>
      </c>
      <c r="F1506" s="1">
        <v>0</v>
      </c>
      <c r="G1506" s="2">
        <f>B1506/1000*C1506</f>
        <v>13.5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15974.16</v>
      </c>
      <c r="D1507" s="1">
        <v>0</v>
      </c>
      <c r="E1507" s="1">
        <v>0</v>
      </c>
      <c r="F1507" s="1">
        <v>0</v>
      </c>
      <c r="G1507" s="2">
        <f t="shared" si="34"/>
        <v>447.27647999999999</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1185.21</v>
      </c>
      <c r="D1508" s="1">
        <v>0</v>
      </c>
      <c r="E1508" s="1">
        <v>0</v>
      </c>
      <c r="F1508" s="1">
        <v>0</v>
      </c>
      <c r="G1508" s="2">
        <f t="shared" si="34"/>
        <v>34.371090000000002</v>
      </c>
      <c r="H1508" s="2">
        <f t="shared" si="35"/>
        <v>0.21000000000003638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19032.580000000002</v>
      </c>
      <c r="D1509" s="1">
        <v>0</v>
      </c>
      <c r="E1509" s="1">
        <v>0</v>
      </c>
      <c r="F1509" s="1">
        <v>0</v>
      </c>
      <c r="G1509" s="2">
        <f t="shared" si="34"/>
        <v>570.97739999999999</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165272.18</v>
      </c>
      <c r="D1510" s="1">
        <v>0</v>
      </c>
      <c r="E1510" s="1">
        <v>0</v>
      </c>
      <c r="F1510" s="1">
        <v>0</v>
      </c>
      <c r="G1510" s="2">
        <f t="shared" si="34"/>
        <v>5123.4375799999998</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154882.51999999999</v>
      </c>
      <c r="D1511" s="1">
        <v>0</v>
      </c>
      <c r="E1511" s="1">
        <v>0</v>
      </c>
      <c r="F1511" s="1">
        <v>0</v>
      </c>
      <c r="G1511" s="2">
        <f t="shared" si="34"/>
        <v>4956.24064</v>
      </c>
      <c r="H1511" s="2">
        <f t="shared" si="35"/>
        <v>0.48000000001047738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154882.51999999999</v>
      </c>
      <c r="D1515" s="1">
        <v>0</v>
      </c>
      <c r="E1515" s="1">
        <v>0</v>
      </c>
      <c r="F1515" s="1">
        <v>0</v>
      </c>
      <c r="G1515" s="2">
        <f t="shared" si="34"/>
        <v>5575.7707199999995</v>
      </c>
      <c r="H1515" s="2">
        <f t="shared" si="35"/>
        <v>0.48000000001047738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528807.81999999983</v>
      </c>
      <c r="D1517" s="1">
        <v>0</v>
      </c>
      <c r="E1517" s="1">
        <v>0</v>
      </c>
      <c r="F1517" s="1">
        <v>0</v>
      </c>
      <c r="G1517" s="2">
        <f t="shared" si="34"/>
        <v>20094.697159999992</v>
      </c>
      <c r="H1517" s="2">
        <f t="shared" si="35"/>
        <v>0.18000000016763806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212689.26</v>
      </c>
      <c r="D1518" s="1">
        <v>0</v>
      </c>
      <c r="E1518" s="1">
        <v>0</v>
      </c>
      <c r="F1518" s="1">
        <v>0</v>
      </c>
      <c r="G1518" s="2">
        <f t="shared" si="34"/>
        <v>8294.8811399999995</v>
      </c>
      <c r="H1518" s="2">
        <f t="shared" si="35"/>
        <v>0.26000000000931323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84690.28</v>
      </c>
      <c r="D1524" s="1">
        <v>0</v>
      </c>
      <c r="E1524" s="1">
        <v>0</v>
      </c>
      <c r="F1524" s="1">
        <v>0</v>
      </c>
      <c r="G1524" s="2">
        <f t="shared" si="34"/>
        <v>3811.0625999999997</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59594.67</v>
      </c>
      <c r="D1530" s="1">
        <v>0</v>
      </c>
      <c r="E1530" s="1">
        <v>0</v>
      </c>
      <c r="F1530" s="1">
        <v>0</v>
      </c>
      <c r="G1530" s="2">
        <f t="shared" si="34"/>
        <v>3039.3281699999998</v>
      </c>
      <c r="H1530" s="2">
        <f t="shared" si="35"/>
        <v>0.33000000000174623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10923.55</v>
      </c>
      <c r="D1531" s="1">
        <v>0</v>
      </c>
      <c r="E1531" s="1">
        <v>0</v>
      </c>
      <c r="F1531" s="1">
        <v>0</v>
      </c>
      <c r="G1531" s="2">
        <f t="shared" si="34"/>
        <v>568.02459999999996</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7759.87</v>
      </c>
      <c r="D1532" s="1">
        <v>0</v>
      </c>
      <c r="E1532" s="1">
        <v>0</v>
      </c>
      <c r="F1532" s="1">
        <v>0</v>
      </c>
      <c r="G1532" s="2">
        <f t="shared" si="34"/>
        <v>411.27310999999997</v>
      </c>
      <c r="H1532" s="2">
        <f t="shared" si="35"/>
        <v>0.13000000000010914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2718.55</v>
      </c>
      <c r="D1533" s="1">
        <v>0</v>
      </c>
      <c r="E1533" s="1">
        <v>0</v>
      </c>
      <c r="F1533" s="1">
        <v>0</v>
      </c>
      <c r="G1533" s="2">
        <f t="shared" si="34"/>
        <v>146.80170000000001</v>
      </c>
      <c r="H1533" s="2">
        <f t="shared" si="35"/>
        <v>0.4499999999998181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38192.699999999997</v>
      </c>
      <c r="D1534" s="1">
        <v>0</v>
      </c>
      <c r="E1534" s="1">
        <v>0</v>
      </c>
      <c r="F1534" s="1">
        <v>0</v>
      </c>
      <c r="G1534" s="2">
        <f t="shared" si="34"/>
        <v>2100.5985000000001</v>
      </c>
      <c r="H1534" s="2">
        <f t="shared" si="35"/>
        <v>0.30000000000291038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11103.74</v>
      </c>
      <c r="D1535" s="1">
        <v>0</v>
      </c>
      <c r="E1535" s="1">
        <v>0</v>
      </c>
      <c r="F1535" s="1">
        <v>0</v>
      </c>
      <c r="G1535" s="2">
        <f t="shared" si="34"/>
        <v>621.80944</v>
      </c>
      <c r="H1535" s="2">
        <f t="shared" si="35"/>
        <v>0.26000000000021828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42.96</v>
      </c>
      <c r="D1536" s="1">
        <v>0</v>
      </c>
      <c r="E1536" s="1">
        <v>0</v>
      </c>
      <c r="F1536" s="1">
        <v>0</v>
      </c>
      <c r="G1536" s="2">
        <f t="shared" si="34"/>
        <v>2.4487200000000002</v>
      </c>
      <c r="H1536" s="2">
        <f t="shared" si="35"/>
        <v>3.9999999999999147E-2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11060.78</v>
      </c>
      <c r="D1539" s="1">
        <v>0</v>
      </c>
      <c r="E1539" s="1">
        <v>0</v>
      </c>
      <c r="F1539" s="1">
        <v>0</v>
      </c>
      <c r="G1539" s="2">
        <f t="shared" si="34"/>
        <v>663.64679999999998</v>
      </c>
      <c r="H1539" s="2">
        <f t="shared" si="35"/>
        <v>0.21999999999934516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185.02999999999997</v>
      </c>
      <c r="D1545" s="1">
        <v>0</v>
      </c>
      <c r="E1545" s="1">
        <v>0</v>
      </c>
      <c r="F1545" s="1">
        <v>0</v>
      </c>
      <c r="G1545" s="2">
        <f t="shared" ref="G1545:G1549" si="36">B1545/1000*C1545</f>
        <v>12.211979999999999</v>
      </c>
      <c r="H1545" s="2">
        <f t="shared" ref="H1545:H1549" si="37">ABS(C1545-ROUND(C1545,0))</f>
        <v>2.9999999999972715E-2</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91.96</v>
      </c>
      <c r="D1546" s="1">
        <v>0</v>
      </c>
      <c r="E1546" s="1">
        <v>0</v>
      </c>
      <c r="F1546" s="1">
        <v>0</v>
      </c>
      <c r="G1546" s="2">
        <f t="shared" si="36"/>
        <v>6.1613199999999999</v>
      </c>
      <c r="H1546" s="2">
        <f t="shared" si="37"/>
        <v>4.0000000000006253E-2</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93.07</v>
      </c>
      <c r="D1547" s="1">
        <v>0</v>
      </c>
      <c r="E1547" s="1">
        <v>0</v>
      </c>
      <c r="F1547" s="1">
        <v>0</v>
      </c>
      <c r="G1547" s="2">
        <f t="shared" si="36"/>
        <v>6.3287599999999999</v>
      </c>
      <c r="H1547" s="2">
        <f t="shared" si="37"/>
        <v>6.9999999999993179E-2</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931.28000000000009</v>
      </c>
      <c r="D1550" s="1">
        <v>0</v>
      </c>
      <c r="E1550" s="1">
        <v>0</v>
      </c>
      <c r="F1550" s="1">
        <v>0</v>
      </c>
      <c r="G1550" s="2">
        <f t="shared" si="34"/>
        <v>66.12088</v>
      </c>
      <c r="H1550" s="2">
        <f t="shared" si="35"/>
        <v>0.2800000000000864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805.2</v>
      </c>
      <c r="D1551" s="1">
        <v>0</v>
      </c>
      <c r="E1551" s="1">
        <v>0</v>
      </c>
      <c r="F1551" s="1">
        <v>0</v>
      </c>
      <c r="G1551" s="2">
        <f t="shared" si="34"/>
        <v>57.974399999999996</v>
      </c>
      <c r="H1551" s="2">
        <f t="shared" si="35"/>
        <v>0.20000000000004547</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126.08</v>
      </c>
      <c r="D1554" s="1">
        <v>0</v>
      </c>
      <c r="E1554" s="1">
        <v>0</v>
      </c>
      <c r="F1554" s="1">
        <v>0</v>
      </c>
      <c r="G1554" s="2">
        <f t="shared" si="34"/>
        <v>9.4559999999999995</v>
      </c>
      <c r="H1554" s="2">
        <f t="shared" si="35"/>
        <v>7.9999999999998295E-2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12875.56</v>
      </c>
      <c r="D1560" s="1">
        <v>0</v>
      </c>
      <c r="E1560" s="1">
        <v>0</v>
      </c>
      <c r="F1560" s="1">
        <v>0</v>
      </c>
      <c r="G1560" s="2">
        <f t="shared" si="34"/>
        <v>1042.9203600000001</v>
      </c>
      <c r="H1560" s="2">
        <f t="shared" si="35"/>
        <v>0.44000000000050932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8.7100000000000009</v>
      </c>
      <c r="D1561" s="1">
        <v>0</v>
      </c>
      <c r="E1561" s="1">
        <v>0</v>
      </c>
      <c r="F1561" s="1">
        <v>0</v>
      </c>
      <c r="G1561" s="2">
        <f t="shared" si="34"/>
        <v>0.71422000000000008</v>
      </c>
      <c r="H1561" s="2">
        <f t="shared" si="35"/>
        <v>0.28999999999999915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9115.9</v>
      </c>
      <c r="D1562" s="1">
        <v>0</v>
      </c>
      <c r="E1562" s="1">
        <v>0</v>
      </c>
      <c r="F1562" s="1">
        <v>0</v>
      </c>
      <c r="G1562" s="2">
        <f t="shared" si="34"/>
        <v>756.61969999999997</v>
      </c>
      <c r="H1562" s="2">
        <f t="shared" si="35"/>
        <v>0.1000000000003638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3639.87</v>
      </c>
      <c r="D1563" s="1">
        <v>0</v>
      </c>
      <c r="E1563" s="1">
        <v>0</v>
      </c>
      <c r="F1563" s="1">
        <v>0</v>
      </c>
      <c r="G1563" s="2">
        <f t="shared" si="34"/>
        <v>305.74907999999999</v>
      </c>
      <c r="H1563" s="2">
        <f t="shared" si="35"/>
        <v>0.13000000000010914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111.08</v>
      </c>
      <c r="D1564" s="1">
        <v>0</v>
      </c>
      <c r="E1564" s="1">
        <v>0</v>
      </c>
      <c r="F1564" s="1">
        <v>0</v>
      </c>
      <c r="G1564" s="2">
        <f t="shared" si="34"/>
        <v>9.4418000000000006</v>
      </c>
      <c r="H1564" s="2">
        <f t="shared" si="35"/>
        <v>7.9999999999998295E-2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127998.98000000001</v>
      </c>
      <c r="D1565" s="1">
        <v>0</v>
      </c>
      <c r="E1565" s="1">
        <v>0</v>
      </c>
      <c r="F1565" s="1">
        <v>0</v>
      </c>
      <c r="G1565" s="2">
        <f t="shared" si="34"/>
        <v>11007.91228</v>
      </c>
      <c r="H1565" s="2">
        <f t="shared" si="35"/>
        <v>1.9999999989522621E-2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59136.160000000003</v>
      </c>
      <c r="D1566" s="1">
        <v>0</v>
      </c>
      <c r="E1566" s="1">
        <v>0</v>
      </c>
      <c r="F1566" s="1">
        <v>0</v>
      </c>
      <c r="G1566" s="2">
        <f t="shared" si="34"/>
        <v>5144.8459199999998</v>
      </c>
      <c r="H1566" s="2">
        <f t="shared" si="35"/>
        <v>0.16000000000349246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2750</v>
      </c>
      <c r="D1567" s="1">
        <v>0</v>
      </c>
      <c r="E1567" s="1">
        <v>0</v>
      </c>
      <c r="F1567" s="1">
        <v>0</v>
      </c>
      <c r="G1567" s="2">
        <f t="shared" si="34"/>
        <v>242</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66112.820000000007</v>
      </c>
      <c r="D1568" s="1">
        <v>0</v>
      </c>
      <c r="E1568" s="1">
        <v>0</v>
      </c>
      <c r="F1568" s="1">
        <v>0</v>
      </c>
      <c r="G1568" s="2">
        <f t="shared" si="34"/>
        <v>5884.0409800000007</v>
      </c>
      <c r="H1568" s="2">
        <f t="shared" si="35"/>
        <v>0.17999999999301508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316118.56</v>
      </c>
      <c r="D1576" s="1">
        <v>0</v>
      </c>
      <c r="E1576" s="1">
        <v>0</v>
      </c>
      <c r="F1576" s="1">
        <v>0</v>
      </c>
      <c r="G1576" s="2">
        <f t="shared" si="34"/>
        <v>30663.500319999999</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15626.77</v>
      </c>
      <c r="D1578" s="1">
        <v>0</v>
      </c>
      <c r="E1578" s="1">
        <v>0</v>
      </c>
      <c r="F1578" s="1">
        <v>0</v>
      </c>
      <c r="G1578" s="2">
        <f t="shared" si="34"/>
        <v>1547.0502300000001</v>
      </c>
      <c r="H1578" s="2">
        <f t="shared" si="35"/>
        <v>0.22999999999956344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53056.66</v>
      </c>
      <c r="D1579" s="1">
        <v>0</v>
      </c>
      <c r="E1579" s="1">
        <v>0</v>
      </c>
      <c r="F1579" s="1">
        <v>0</v>
      </c>
      <c r="G1579" s="2">
        <f t="shared" si="34"/>
        <v>5305.6660000000011</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247435.13</v>
      </c>
      <c r="D1580" s="13">
        <v>0</v>
      </c>
      <c r="E1580" s="13">
        <v>0</v>
      </c>
      <c r="F1580" s="13">
        <v>0</v>
      </c>
      <c r="G1580" s="14">
        <f t="shared" si="34"/>
        <v>24990.948130000001</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22</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351310.69000000006</v>
      </c>
      <c r="I16" s="170">
        <f>'PR-RAS'!E6</f>
        <v>491147.53999999992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229501.44</v>
      </c>
      <c r="I17" s="170">
        <f>'PR-RAS'!E151</f>
        <v>241525.22999999995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221199.10000000003</v>
      </c>
      <c r="I19" s="171">
        <f>'PR-RAS'!E646</f>
        <v>2230.3099999999395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1862782.7799999998</v>
      </c>
      <c r="I20" s="173">
        <f>BILANCA!E7</f>
        <v>2036723.38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384405.75000000006</v>
      </c>
      <c r="I21" s="175">
        <f>BILANCA!E68</f>
        <v>653212.29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358367.56</v>
      </c>
      <c r="I22" s="175">
        <f>BILANCA!E176</f>
        <v>528871.41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1888820.97</v>
      </c>
      <c r="I23" s="177">
        <f>BILANCA!E237</f>
        <v>2161064.2599999998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230827.15000000002</v>
      </c>
      <c r="I24" s="173">
        <f>'RAS-funkcijski'!E5</f>
        <v>158341.12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28757.690000000002</v>
      </c>
      <c r="I25" s="175">
        <f>'RAS-funkcijski'!E35</f>
        <v>191823.33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973.38</v>
      </c>
      <c r="I26" s="175">
        <f>'RAS-funkcijski'!E88</f>
        <v>6287.89</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26888.36</v>
      </c>
      <c r="I27" s="175">
        <f>'RAS-funkcijski'!E114</f>
        <v>37300.32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346779.74</v>
      </c>
      <c r="I28" s="179">
        <f>'RAS-funkcijski'!E141</f>
        <v>444304.06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50808.57</v>
      </c>
      <c r="I29" s="173">
        <f>'P-VRIO'!E5</f>
        <v>6293.58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358326.18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528807.81999999983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212689.26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316118.56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8" zoomScaleNormal="100" workbookViewId="0">
      <selection activeCell="E179" sqref="E1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351310.69000000006</v>
      </c>
      <c r="E6" s="51">
        <f>E7+E44+E50+E82+E106+E124+E133+E139</f>
        <v>491147.53999999992</v>
      </c>
      <c r="F6" s="52">
        <f t="shared" ref="F6:F131" si="0">IF(D6&lt;&gt;0,IF(E6/D6&gt;=100,"&gt;&gt;100",E6/D6*100),"-")</f>
        <v>139.80432533948792</v>
      </c>
    </row>
    <row r="7" spans="1:25" ht="12.75" customHeight="1" x14ac:dyDescent="0.2">
      <c r="A7" s="53">
        <v>61</v>
      </c>
      <c r="B7" s="294" t="s">
        <v>60</v>
      </c>
      <c r="C7" s="50" t="s">
        <v>61</v>
      </c>
      <c r="D7" s="51">
        <f t="shared" ref="D7:E7" si="1">D8+D17+D23+D29+D37+D40</f>
        <v>56605.049999999988</v>
      </c>
      <c r="E7" s="51">
        <f t="shared" si="1"/>
        <v>90286.249999999985</v>
      </c>
      <c r="F7" s="52">
        <f t="shared" si="0"/>
        <v>159.50211156071765</v>
      </c>
    </row>
    <row r="8" spans="1:25" ht="12.75" customHeight="1" x14ac:dyDescent="0.2">
      <c r="A8" s="53">
        <v>611</v>
      </c>
      <c r="B8" s="85" t="s">
        <v>62</v>
      </c>
      <c r="C8" s="50" t="s">
        <v>63</v>
      </c>
      <c r="D8" s="51">
        <f t="shared" ref="D8:E8" si="2">SUM(D9:D14)-D15-D16</f>
        <v>51929.249999999985</v>
      </c>
      <c r="E8" s="51">
        <f t="shared" si="2"/>
        <v>79219.859999999986</v>
      </c>
      <c r="F8" s="52">
        <f t="shared" si="0"/>
        <v>152.55344531261287</v>
      </c>
    </row>
    <row r="9" spans="1:25" ht="12.75" customHeight="1" x14ac:dyDescent="0.2">
      <c r="A9" s="53">
        <v>6111</v>
      </c>
      <c r="B9" s="85" t="s">
        <v>64</v>
      </c>
      <c r="C9" s="50" t="s">
        <v>65</v>
      </c>
      <c r="D9" s="242">
        <v>67273.53</v>
      </c>
      <c r="E9" s="242">
        <v>98665.68</v>
      </c>
      <c r="F9" s="52">
        <f t="shared" si="0"/>
        <v>146.66344994829316</v>
      </c>
    </row>
    <row r="10" spans="1:25" ht="12.75" customHeight="1" x14ac:dyDescent="0.2">
      <c r="A10" s="53">
        <v>6112</v>
      </c>
      <c r="B10" s="85" t="s">
        <v>66</v>
      </c>
      <c r="C10" s="50" t="s">
        <v>67</v>
      </c>
      <c r="D10" s="242">
        <v>3566.48</v>
      </c>
      <c r="E10" s="242">
        <v>5537.66</v>
      </c>
      <c r="F10" s="52">
        <f t="shared" si="0"/>
        <v>155.26962158767188</v>
      </c>
    </row>
    <row r="11" spans="1:25" ht="12.75" customHeight="1" x14ac:dyDescent="0.2">
      <c r="A11" s="53">
        <v>6113</v>
      </c>
      <c r="B11" s="85" t="s">
        <v>68</v>
      </c>
      <c r="C11" s="50" t="s">
        <v>69</v>
      </c>
      <c r="D11" s="242">
        <v>4573.8999999999996</v>
      </c>
      <c r="E11" s="242">
        <v>3423.06</v>
      </c>
      <c r="F11" s="52">
        <f t="shared" si="0"/>
        <v>74.838977677692995</v>
      </c>
    </row>
    <row r="12" spans="1:25" ht="12.75" customHeight="1" x14ac:dyDescent="0.2">
      <c r="A12" s="53">
        <v>6114</v>
      </c>
      <c r="B12" s="85" t="s">
        <v>70</v>
      </c>
      <c r="C12" s="50" t="s">
        <v>71</v>
      </c>
      <c r="D12" s="242">
        <v>712.33</v>
      </c>
      <c r="E12" s="242">
        <v>1052.81</v>
      </c>
      <c r="F12" s="52">
        <f t="shared" si="0"/>
        <v>147.79807111872304</v>
      </c>
    </row>
    <row r="13" spans="1:25" ht="12.75" customHeight="1" x14ac:dyDescent="0.2">
      <c r="A13" s="53">
        <v>6115</v>
      </c>
      <c r="B13" s="85" t="s">
        <v>72</v>
      </c>
      <c r="C13" s="50" t="s">
        <v>73</v>
      </c>
      <c r="D13" s="242">
        <v>640.03</v>
      </c>
      <c r="E13" s="242">
        <v>133.16999999999999</v>
      </c>
      <c r="F13" s="52">
        <f t="shared" si="0"/>
        <v>20.806837179507209</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24837.02</v>
      </c>
      <c r="E15" s="242">
        <v>29592.52</v>
      </c>
      <c r="F15" s="52">
        <f t="shared" si="0"/>
        <v>119.14682196173291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4252.8900000000003</v>
      </c>
      <c r="E23" s="51">
        <f t="shared" si="4"/>
        <v>10551.68</v>
      </c>
      <c r="F23" s="52">
        <f t="shared" si="0"/>
        <v>248.10611137367763</v>
      </c>
    </row>
    <row r="24" spans="1:6" ht="12.75" customHeight="1" x14ac:dyDescent="0.2">
      <c r="A24" s="53">
        <v>6131</v>
      </c>
      <c r="B24" s="85" t="s">
        <v>94</v>
      </c>
      <c r="C24" s="50" t="s">
        <v>95</v>
      </c>
      <c r="D24" s="242">
        <v>708.88</v>
      </c>
      <c r="E24" s="242">
        <v>4658.57</v>
      </c>
      <c r="F24" s="52">
        <f t="shared" si="0"/>
        <v>657.17328743934092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3544.01</v>
      </c>
      <c r="E27" s="242">
        <v>5893.11</v>
      </c>
      <c r="F27" s="52">
        <f t="shared" si="0"/>
        <v>166.28367301446664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422.91</v>
      </c>
      <c r="E29" s="51">
        <f t="shared" si="5"/>
        <v>514.71</v>
      </c>
      <c r="F29" s="52">
        <f t="shared" si="0"/>
        <v>121.70674611619494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422.91</v>
      </c>
      <c r="E31" s="242">
        <v>514.71</v>
      </c>
      <c r="F31" s="52">
        <f t="shared" si="0"/>
        <v>121.70674611619494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243457.86000000002</v>
      </c>
      <c r="E50" s="51">
        <f>E51+E54+E59+E62+E65+E68+E71+E74+E77</f>
        <v>326576.56999999995</v>
      </c>
      <c r="F50" s="52">
        <f t="shared" si="0"/>
        <v>134.14090224895591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207221.64</v>
      </c>
      <c r="E59" s="51">
        <f t="shared" si="12"/>
        <v>291738.98</v>
      </c>
      <c r="F59" s="52">
        <f t="shared" si="0"/>
        <v>140.78596231551876</v>
      </c>
    </row>
    <row r="60" spans="1:6" ht="24" x14ac:dyDescent="0.2">
      <c r="A60" s="53">
        <v>6331</v>
      </c>
      <c r="B60" s="86" t="s">
        <v>166</v>
      </c>
      <c r="C60" s="50" t="s">
        <v>167</v>
      </c>
      <c r="D60" s="242">
        <v>184698.88</v>
      </c>
      <c r="E60" s="242">
        <v>187583.28</v>
      </c>
      <c r="F60" s="52">
        <f t="shared" si="0"/>
        <v>101.56167703886456</v>
      </c>
    </row>
    <row r="61" spans="1:6" ht="24" x14ac:dyDescent="0.2">
      <c r="A61" s="53">
        <v>6332</v>
      </c>
      <c r="B61" s="86" t="s">
        <v>168</v>
      </c>
      <c r="C61" s="50" t="s">
        <v>169</v>
      </c>
      <c r="D61" s="242">
        <v>22522.76</v>
      </c>
      <c r="E61" s="242">
        <v>104155.7</v>
      </c>
      <c r="F61" s="52">
        <f t="shared" si="0"/>
        <v>462.44643196482144</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36236.22</v>
      </c>
      <c r="E74" s="51">
        <f t="shared" si="17"/>
        <v>34837.589999999997</v>
      </c>
      <c r="F74" s="52">
        <f t="shared" si="0"/>
        <v>96.14024310482715</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36236.22</v>
      </c>
      <c r="E76" s="242">
        <v>34837.589999999997</v>
      </c>
      <c r="F76" s="52">
        <f t="shared" si="0"/>
        <v>96.14024310482715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21228.61</v>
      </c>
      <c r="E82" s="51">
        <f t="shared" si="19"/>
        <v>19315.91</v>
      </c>
      <c r="F82" s="52">
        <f t="shared" si="0"/>
        <v>90.989989452912837</v>
      </c>
    </row>
    <row r="83" spans="1:6" ht="12.75" customHeight="1" x14ac:dyDescent="0.2">
      <c r="A83" s="53">
        <v>641</v>
      </c>
      <c r="B83" s="85" t="s">
        <v>212</v>
      </c>
      <c r="C83" s="50" t="s">
        <v>213</v>
      </c>
      <c r="D83" s="51">
        <f t="shared" ref="D83:E83" si="20">SUM(D84:D90)</f>
        <v>0</v>
      </c>
      <c r="E83" s="51">
        <f t="shared" si="20"/>
        <v>0.66</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0.02</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0.64</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21228.61</v>
      </c>
      <c r="E91" s="51">
        <f t="shared" si="21"/>
        <v>19315.25</v>
      </c>
      <c r="F91" s="52">
        <f t="shared" si="0"/>
        <v>90.986880441065139</v>
      </c>
    </row>
    <row r="92" spans="1:6" ht="12.75" customHeight="1" x14ac:dyDescent="0.2">
      <c r="A92" s="53">
        <v>6421</v>
      </c>
      <c r="B92" s="85" t="s">
        <v>230</v>
      </c>
      <c r="C92" s="50" t="s">
        <v>231</v>
      </c>
      <c r="D92" s="242">
        <v>922.09</v>
      </c>
      <c r="E92" s="242">
        <v>663.61</v>
      </c>
      <c r="F92" s="52">
        <f t="shared" si="0"/>
        <v>71.968029151167457</v>
      </c>
    </row>
    <row r="93" spans="1:6" ht="12.75" customHeight="1" x14ac:dyDescent="0.2">
      <c r="A93" s="53">
        <v>6422</v>
      </c>
      <c r="B93" s="85" t="s">
        <v>232</v>
      </c>
      <c r="C93" s="50" t="s">
        <v>233</v>
      </c>
      <c r="D93" s="242">
        <v>14928.54</v>
      </c>
      <c r="E93" s="242">
        <v>13356.81</v>
      </c>
      <c r="F93" s="52">
        <f t="shared" si="0"/>
        <v>89.471642906808029</v>
      </c>
    </row>
    <row r="94" spans="1:6" ht="12.75" customHeight="1" x14ac:dyDescent="0.2">
      <c r="A94" s="53">
        <v>6423</v>
      </c>
      <c r="B94" s="85" t="s">
        <v>234</v>
      </c>
      <c r="C94" s="50" t="s">
        <v>235</v>
      </c>
      <c r="D94" s="242">
        <v>5274.93</v>
      </c>
      <c r="E94" s="242">
        <v>5274.93</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103.05</v>
      </c>
      <c r="E97" s="242">
        <v>19.899999999999999</v>
      </c>
      <c r="F97" s="52">
        <f t="shared" si="0"/>
        <v>19.311014070839398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29996.28</v>
      </c>
      <c r="E106" s="51">
        <f t="shared" si="23"/>
        <v>25244.940000000002</v>
      </c>
      <c r="F106" s="52">
        <f t="shared" si="0"/>
        <v>84.160235869247799</v>
      </c>
    </row>
    <row r="107" spans="1:6" ht="12.75" customHeight="1" x14ac:dyDescent="0.2">
      <c r="A107" s="53">
        <v>651</v>
      </c>
      <c r="B107" s="85" t="s">
        <v>260</v>
      </c>
      <c r="C107" s="50" t="s">
        <v>261</v>
      </c>
      <c r="D107" s="51">
        <f t="shared" ref="D107:E107" si="24">SUM(D108:D111)</f>
        <v>307.32</v>
      </c>
      <c r="E107" s="51">
        <f t="shared" si="24"/>
        <v>241.92</v>
      </c>
      <c r="F107" s="52">
        <f t="shared" si="0"/>
        <v>78.719250292854355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307.32</v>
      </c>
      <c r="E111" s="242">
        <v>241.92</v>
      </c>
      <c r="F111" s="52">
        <f t="shared" si="0"/>
        <v>78.719250292854355</v>
      </c>
    </row>
    <row r="112" spans="1:6" ht="12.75" customHeight="1" x14ac:dyDescent="0.2">
      <c r="A112" s="53">
        <v>652</v>
      </c>
      <c r="B112" s="85" t="s">
        <v>270</v>
      </c>
      <c r="C112" s="50" t="s">
        <v>271</v>
      </c>
      <c r="D112" s="51">
        <f t="shared" ref="D112:E112" si="25">SUM(D113:D119)</f>
        <v>17098.009999999998</v>
      </c>
      <c r="E112" s="51">
        <f t="shared" si="25"/>
        <v>12179.27</v>
      </c>
      <c r="F112" s="52">
        <f t="shared" si="0"/>
        <v>71.232090752081689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32.17</v>
      </c>
      <c r="E114" s="242"/>
      <c r="F114" s="52">
        <f t="shared" si="0"/>
        <v>0</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17065.84</v>
      </c>
      <c r="E117" s="242">
        <v>12179.27</v>
      </c>
      <c r="F117" s="52">
        <f t="shared" si="0"/>
        <v>71.366366964649856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12590.95</v>
      </c>
      <c r="E120" s="51">
        <f t="shared" si="26"/>
        <v>12823.75</v>
      </c>
      <c r="F120" s="52">
        <f t="shared" si="0"/>
        <v>101.84894706118284</v>
      </c>
    </row>
    <row r="121" spans="1:6" ht="12.75" customHeight="1" x14ac:dyDescent="0.2">
      <c r="A121" s="53">
        <v>6531</v>
      </c>
      <c r="B121" s="85" t="s">
        <v>288</v>
      </c>
      <c r="C121" s="50" t="s">
        <v>289</v>
      </c>
      <c r="D121" s="242">
        <v>52.36</v>
      </c>
      <c r="E121" s="242">
        <v>470.37</v>
      </c>
      <c r="F121" s="52">
        <f t="shared" si="0"/>
        <v>898.3384262796028</v>
      </c>
    </row>
    <row r="122" spans="1:6" ht="12.75" customHeight="1" x14ac:dyDescent="0.2">
      <c r="A122" s="53">
        <v>6532</v>
      </c>
      <c r="B122" s="85" t="s">
        <v>290</v>
      </c>
      <c r="C122" s="50" t="s">
        <v>291</v>
      </c>
      <c r="D122" s="242">
        <v>12538.59</v>
      </c>
      <c r="E122" s="242">
        <v>12353.38</v>
      </c>
      <c r="F122" s="52">
        <f t="shared" si="0"/>
        <v>98.522880164356579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22.89</v>
      </c>
      <c r="E124" s="51">
        <f t="shared" si="27"/>
        <v>20000</v>
      </c>
      <c r="F124" s="52" t="str">
        <f t="shared" si="0"/>
        <v>&gt;&gt;100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22.89</v>
      </c>
      <c r="E128" s="51">
        <f t="shared" si="29"/>
        <v>20000</v>
      </c>
      <c r="F128" s="52" t="str">
        <f t="shared" si="0"/>
        <v>&gt;&gt;100</v>
      </c>
    </row>
    <row r="129" spans="1:6" ht="12.75" customHeight="1" x14ac:dyDescent="0.2">
      <c r="A129" s="53">
        <v>6631</v>
      </c>
      <c r="B129" s="86" t="s">
        <v>304</v>
      </c>
      <c r="C129" s="50" t="s">
        <v>305</v>
      </c>
      <c r="D129" s="242">
        <v>22.89</v>
      </c>
      <c r="E129" s="242"/>
      <c r="F129" s="52">
        <f t="shared" si="0"/>
        <v>0</v>
      </c>
    </row>
    <row r="130" spans="1:6" ht="12.75" customHeight="1" x14ac:dyDescent="0.2">
      <c r="A130" s="53">
        <v>6632</v>
      </c>
      <c r="B130" s="232" t="s">
        <v>306</v>
      </c>
      <c r="C130" s="50" t="s">
        <v>307</v>
      </c>
      <c r="D130" s="242">
        <v>0</v>
      </c>
      <c r="E130" s="242">
        <v>20000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9723.8700000000008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9723.8700000000008</v>
      </c>
      <c r="F150" s="52" t="str">
        <f t="shared" si="31"/>
        <v>-</v>
      </c>
    </row>
    <row r="151" spans="1:6" ht="12.75" customHeight="1" x14ac:dyDescent="0.2">
      <c r="A151" s="53">
        <v>3</v>
      </c>
      <c r="B151" s="85" t="s">
        <v>348</v>
      </c>
      <c r="C151" s="50" t="s">
        <v>56</v>
      </c>
      <c r="D151" s="51">
        <f t="shared" ref="D151:E151" si="35">D152+D163+D196+D215+D224+D252+D263</f>
        <v>229501.44</v>
      </c>
      <c r="E151" s="51">
        <f t="shared" si="35"/>
        <v>241525.22999999995</v>
      </c>
      <c r="F151" s="52">
        <f t="shared" si="31"/>
        <v>105.23909131027673</v>
      </c>
    </row>
    <row r="152" spans="1:6" ht="12.75" customHeight="1" x14ac:dyDescent="0.2">
      <c r="A152" s="53">
        <v>31</v>
      </c>
      <c r="B152" s="85" t="s">
        <v>349</v>
      </c>
      <c r="C152" s="50" t="s">
        <v>350</v>
      </c>
      <c r="D152" s="51">
        <f t="shared" ref="D152:E152" si="36">D153+D158+D159</f>
        <v>79611.510000000009</v>
      </c>
      <c r="E152" s="51">
        <f t="shared" si="36"/>
        <v>98333.540000000008</v>
      </c>
      <c r="F152" s="52">
        <f t="shared" si="31"/>
        <v>123.51673771795058</v>
      </c>
    </row>
    <row r="153" spans="1:6" ht="12.75" customHeight="1" x14ac:dyDescent="0.2">
      <c r="A153" s="53">
        <v>311</v>
      </c>
      <c r="B153" s="85" t="s">
        <v>351</v>
      </c>
      <c r="C153" s="50" t="s">
        <v>352</v>
      </c>
      <c r="D153" s="51">
        <f t="shared" ref="D153:E153" si="37">SUM(D154:D157)</f>
        <v>66484.77</v>
      </c>
      <c r="E153" s="51">
        <f t="shared" si="37"/>
        <v>79098.570000000007</v>
      </c>
      <c r="F153" s="52">
        <f t="shared" si="31"/>
        <v>118.97246542328416</v>
      </c>
    </row>
    <row r="154" spans="1:6" ht="12.75" customHeight="1" x14ac:dyDescent="0.2">
      <c r="A154" s="53">
        <v>3111</v>
      </c>
      <c r="B154" s="85" t="s">
        <v>353</v>
      </c>
      <c r="C154" s="50" t="s">
        <v>354</v>
      </c>
      <c r="D154" s="242">
        <v>66484.77</v>
      </c>
      <c r="E154" s="242">
        <v>79098.570000000007</v>
      </c>
      <c r="F154" s="52">
        <f t="shared" si="31"/>
        <v>118.97246542328416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2156.75</v>
      </c>
      <c r="E158" s="242">
        <v>6183.75</v>
      </c>
      <c r="F158" s="52">
        <f t="shared" si="31"/>
        <v>286.71612379738031</v>
      </c>
    </row>
    <row r="159" spans="1:6" ht="12.75" customHeight="1" x14ac:dyDescent="0.2">
      <c r="A159" s="53">
        <v>313</v>
      </c>
      <c r="B159" s="85" t="s">
        <v>363</v>
      </c>
      <c r="C159" s="50" t="s">
        <v>364</v>
      </c>
      <c r="D159" s="51">
        <f t="shared" ref="D159:E159" si="38">SUM(D160:D162)</f>
        <v>10969.99</v>
      </c>
      <c r="E159" s="51">
        <f t="shared" si="38"/>
        <v>13051.22</v>
      </c>
      <c r="F159" s="52">
        <f t="shared" si="31"/>
        <v>118.97203187970089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10969.99</v>
      </c>
      <c r="E161" s="242">
        <v>13051.22</v>
      </c>
      <c r="F161" s="52">
        <f t="shared" si="31"/>
        <v>118.97203187970089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110861.47</v>
      </c>
      <c r="E163" s="51">
        <f t="shared" si="39"/>
        <v>108778.18999999999</v>
      </c>
      <c r="F163" s="52">
        <f t="shared" si="31"/>
        <v>98.120825928070403</v>
      </c>
    </row>
    <row r="164" spans="1:6" ht="12.75" customHeight="1" x14ac:dyDescent="0.2">
      <c r="A164" s="53">
        <v>321</v>
      </c>
      <c r="B164" s="85" t="s">
        <v>372</v>
      </c>
      <c r="C164" s="50" t="s">
        <v>373</v>
      </c>
      <c r="D164" s="51">
        <f t="shared" ref="D164:E164" si="40">SUM(D165:D168)</f>
        <v>6652.7699999999995</v>
      </c>
      <c r="E164" s="51">
        <f t="shared" si="40"/>
        <v>8810.7100000000009</v>
      </c>
      <c r="F164" s="52">
        <f t="shared" si="31"/>
        <v>132.43671433102304</v>
      </c>
    </row>
    <row r="165" spans="1:6" ht="12.75" customHeight="1" x14ac:dyDescent="0.2">
      <c r="A165" s="53">
        <v>3211</v>
      </c>
      <c r="B165" s="85" t="s">
        <v>374</v>
      </c>
      <c r="C165" s="50" t="s">
        <v>375</v>
      </c>
      <c r="D165" s="242">
        <v>230.11</v>
      </c>
      <c r="E165" s="242">
        <v>769.16</v>
      </c>
      <c r="F165" s="52">
        <f t="shared" si="31"/>
        <v>334.25752900786574</v>
      </c>
    </row>
    <row r="166" spans="1:6" ht="12.75" customHeight="1" x14ac:dyDescent="0.2">
      <c r="A166" s="53">
        <v>3212</v>
      </c>
      <c r="B166" s="85" t="s">
        <v>376</v>
      </c>
      <c r="C166" s="50" t="s">
        <v>377</v>
      </c>
      <c r="D166" s="242">
        <v>6422.66</v>
      </c>
      <c r="E166" s="242">
        <v>8041.55</v>
      </c>
      <c r="F166" s="52">
        <f t="shared" si="31"/>
        <v>125.20591156934977</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42341.880000000005</v>
      </c>
      <c r="E169" s="51">
        <f t="shared" si="41"/>
        <v>27778.15</v>
      </c>
      <c r="F169" s="52">
        <f t="shared" si="31"/>
        <v>65.604432302013976</v>
      </c>
    </row>
    <row r="170" spans="1:6" ht="12.75" customHeight="1" x14ac:dyDescent="0.2">
      <c r="A170" s="53">
        <v>3221</v>
      </c>
      <c r="B170" s="85" t="s">
        <v>384</v>
      </c>
      <c r="C170" s="50" t="s">
        <v>385</v>
      </c>
      <c r="D170" s="242">
        <v>2556.39</v>
      </c>
      <c r="E170" s="242">
        <v>2749.68</v>
      </c>
      <c r="F170" s="52">
        <f t="shared" si="31"/>
        <v>107.56105289099081</v>
      </c>
    </row>
    <row r="171" spans="1:6" ht="12.75" customHeight="1" x14ac:dyDescent="0.2">
      <c r="A171" s="53">
        <v>3222</v>
      </c>
      <c r="B171" s="85" t="s">
        <v>386</v>
      </c>
      <c r="C171" s="50" t="s">
        <v>387</v>
      </c>
      <c r="D171" s="242">
        <v>1629.84</v>
      </c>
      <c r="E171" s="242">
        <v>1758.03</v>
      </c>
      <c r="F171" s="52">
        <f t="shared" si="31"/>
        <v>107.86518922102783</v>
      </c>
    </row>
    <row r="172" spans="1:6" ht="12.75" customHeight="1" x14ac:dyDescent="0.2">
      <c r="A172" s="53">
        <v>3223</v>
      </c>
      <c r="B172" s="85" t="s">
        <v>388</v>
      </c>
      <c r="C172" s="50" t="s">
        <v>389</v>
      </c>
      <c r="D172" s="242">
        <v>37544.870000000003</v>
      </c>
      <c r="E172" s="242">
        <v>21918.720000000001</v>
      </c>
      <c r="F172" s="52">
        <f t="shared" si="31"/>
        <v>58.380066304664254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463.59</v>
      </c>
      <c r="E174" s="242">
        <v>1245.5899999999999</v>
      </c>
      <c r="F174" s="52">
        <f t="shared" si="31"/>
        <v>268.68353502016868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147.19</v>
      </c>
      <c r="E176" s="242">
        <v>106.13</v>
      </c>
      <c r="F176" s="52">
        <f t="shared" si="31"/>
        <v>72.104083157823212</v>
      </c>
    </row>
    <row r="177" spans="1:6" ht="12.75" customHeight="1" x14ac:dyDescent="0.2">
      <c r="A177" s="53">
        <v>323</v>
      </c>
      <c r="B177" s="85" t="s">
        <v>398</v>
      </c>
      <c r="C177" s="50" t="s">
        <v>399</v>
      </c>
      <c r="D177" s="51">
        <f t="shared" ref="D177:E177" si="42">SUM(D178:D186)</f>
        <v>37883.07</v>
      </c>
      <c r="E177" s="51">
        <f t="shared" si="42"/>
        <v>62368.679999999993</v>
      </c>
      <c r="F177" s="52">
        <f t="shared" si="31"/>
        <v>164.63470357603012</v>
      </c>
    </row>
    <row r="178" spans="1:6" ht="12.75" customHeight="1" x14ac:dyDescent="0.2">
      <c r="A178" s="53">
        <v>3231</v>
      </c>
      <c r="B178" s="85" t="s">
        <v>400</v>
      </c>
      <c r="C178" s="50" t="s">
        <v>401</v>
      </c>
      <c r="D178" s="242">
        <v>4079.13</v>
      </c>
      <c r="E178" s="242">
        <v>3564.01</v>
      </c>
      <c r="F178" s="52">
        <f t="shared" si="31"/>
        <v>87.371817029611705</v>
      </c>
    </row>
    <row r="179" spans="1:6" ht="12.75" customHeight="1" x14ac:dyDescent="0.2">
      <c r="A179" s="53">
        <v>3232</v>
      </c>
      <c r="B179" s="85" t="s">
        <v>402</v>
      </c>
      <c r="C179" s="50" t="s">
        <v>403</v>
      </c>
      <c r="D179" s="242">
        <v>7347.47</v>
      </c>
      <c r="E179" s="242">
        <v>27868.18</v>
      </c>
      <c r="F179" s="52">
        <f t="shared" si="31"/>
        <v>379.2894697086208</v>
      </c>
    </row>
    <row r="180" spans="1:6" ht="12.75" customHeight="1" x14ac:dyDescent="0.2">
      <c r="A180" s="53">
        <v>3233</v>
      </c>
      <c r="B180" s="85" t="s">
        <v>404</v>
      </c>
      <c r="C180" s="50" t="s">
        <v>405</v>
      </c>
      <c r="D180" s="242">
        <v>0</v>
      </c>
      <c r="E180" s="242">
        <v>1168.51</v>
      </c>
      <c r="F180" s="52" t="str">
        <f t="shared" si="31"/>
        <v>-</v>
      </c>
    </row>
    <row r="181" spans="1:6" ht="12.75" customHeight="1" x14ac:dyDescent="0.2">
      <c r="A181" s="53">
        <v>3234</v>
      </c>
      <c r="B181" s="85" t="s">
        <v>406</v>
      </c>
      <c r="C181" s="50" t="s">
        <v>407</v>
      </c>
      <c r="D181" s="242">
        <v>4292.66</v>
      </c>
      <c r="E181" s="242">
        <v>4493.51</v>
      </c>
      <c r="F181" s="52">
        <f t="shared" si="31"/>
        <v>104.67891703512508</v>
      </c>
    </row>
    <row r="182" spans="1:6" ht="12.75" customHeight="1" x14ac:dyDescent="0.2">
      <c r="A182" s="53">
        <v>3235</v>
      </c>
      <c r="B182" s="85" t="s">
        <v>408</v>
      </c>
      <c r="C182" s="50" t="s">
        <v>409</v>
      </c>
      <c r="D182" s="242">
        <v>4091</v>
      </c>
      <c r="E182" s="242">
        <v>4483.05</v>
      </c>
      <c r="F182" s="52">
        <f t="shared" si="31"/>
        <v>109.5832314837448</v>
      </c>
    </row>
    <row r="183" spans="1:6" ht="12.75" customHeight="1" x14ac:dyDescent="0.2">
      <c r="A183" s="53">
        <v>3236</v>
      </c>
      <c r="B183" s="85" t="s">
        <v>410</v>
      </c>
      <c r="C183" s="50" t="s">
        <v>411</v>
      </c>
      <c r="D183" s="242">
        <v>43.8</v>
      </c>
      <c r="E183" s="242">
        <v>89.86</v>
      </c>
      <c r="F183" s="52">
        <f t="shared" si="31"/>
        <v>205.15981735159818</v>
      </c>
    </row>
    <row r="184" spans="1:6" ht="12.75" customHeight="1" x14ac:dyDescent="0.2">
      <c r="A184" s="53">
        <v>3237</v>
      </c>
      <c r="B184" s="85" t="s">
        <v>412</v>
      </c>
      <c r="C184" s="50" t="s">
        <v>413</v>
      </c>
      <c r="D184" s="242">
        <v>12312.03</v>
      </c>
      <c r="E184" s="242">
        <v>11776.3</v>
      </c>
      <c r="F184" s="52">
        <f t="shared" si="31"/>
        <v>95.648727301671613</v>
      </c>
    </row>
    <row r="185" spans="1:6" ht="12.75" customHeight="1" x14ac:dyDescent="0.2">
      <c r="A185" s="53">
        <v>3238</v>
      </c>
      <c r="B185" s="85" t="s">
        <v>414</v>
      </c>
      <c r="C185" s="50" t="s">
        <v>415</v>
      </c>
      <c r="D185" s="242">
        <v>4490.13</v>
      </c>
      <c r="E185" s="242">
        <v>6439.49</v>
      </c>
      <c r="F185" s="52">
        <f t="shared" si="31"/>
        <v>143.41433321529667</v>
      </c>
    </row>
    <row r="186" spans="1:6" ht="12.75" customHeight="1" x14ac:dyDescent="0.2">
      <c r="A186" s="53">
        <v>3239</v>
      </c>
      <c r="B186" s="85" t="s">
        <v>416</v>
      </c>
      <c r="C186" s="50" t="s">
        <v>417</v>
      </c>
      <c r="D186" s="242">
        <v>1226.8499999999999</v>
      </c>
      <c r="E186" s="242">
        <v>2485.77</v>
      </c>
      <c r="F186" s="52">
        <f t="shared" si="31"/>
        <v>202.61401149284754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23983.75</v>
      </c>
      <c r="E188" s="51">
        <f t="shared" si="43"/>
        <v>9820.65</v>
      </c>
      <c r="F188" s="52">
        <f t="shared" si="31"/>
        <v>40.947099598686606</v>
      </c>
    </row>
    <row r="189" spans="1:6" ht="12.75" customHeight="1" x14ac:dyDescent="0.2">
      <c r="A189" s="53">
        <v>3291</v>
      </c>
      <c r="B189" s="232" t="s">
        <v>422</v>
      </c>
      <c r="C189" s="50" t="s">
        <v>423</v>
      </c>
      <c r="D189" s="242">
        <v>8.27</v>
      </c>
      <c r="E189" s="242">
        <v>48.15</v>
      </c>
      <c r="F189" s="52">
        <f t="shared" si="31"/>
        <v>582.22490931076175</v>
      </c>
    </row>
    <row r="190" spans="1:6" ht="12.75" customHeight="1" x14ac:dyDescent="0.2">
      <c r="A190" s="53">
        <v>3292</v>
      </c>
      <c r="B190" s="85" t="s">
        <v>424</v>
      </c>
      <c r="C190" s="50" t="s">
        <v>425</v>
      </c>
      <c r="D190" s="242">
        <v>742.44</v>
      </c>
      <c r="E190" s="242">
        <v>835.23</v>
      </c>
      <c r="F190" s="52">
        <f t="shared" si="31"/>
        <v>112.49797963471795</v>
      </c>
    </row>
    <row r="191" spans="1:6" ht="12.75" customHeight="1" x14ac:dyDescent="0.2">
      <c r="A191" s="53">
        <v>3293</v>
      </c>
      <c r="B191" s="85" t="s">
        <v>426</v>
      </c>
      <c r="C191" s="50" t="s">
        <v>427</v>
      </c>
      <c r="D191" s="242">
        <v>821.9</v>
      </c>
      <c r="E191" s="242">
        <v>1511.78</v>
      </c>
      <c r="F191" s="52">
        <f t="shared" si="31"/>
        <v>183.93721863973721</v>
      </c>
    </row>
    <row r="192" spans="1:6" ht="12.75" customHeight="1" x14ac:dyDescent="0.2">
      <c r="A192" s="53">
        <v>3294</v>
      </c>
      <c r="B192" s="85" t="s">
        <v>428</v>
      </c>
      <c r="C192" s="50" t="s">
        <v>429</v>
      </c>
      <c r="D192" s="242">
        <v>1858.12</v>
      </c>
      <c r="E192" s="242">
        <v>1825.44</v>
      </c>
      <c r="F192" s="52">
        <f t="shared" si="31"/>
        <v>98.24123307429015</v>
      </c>
    </row>
    <row r="193" spans="1:6" ht="12.75" customHeight="1" x14ac:dyDescent="0.2">
      <c r="A193" s="53">
        <v>3295</v>
      </c>
      <c r="B193" s="85" t="s">
        <v>430</v>
      </c>
      <c r="C193" s="50" t="s">
        <v>431</v>
      </c>
      <c r="D193" s="242">
        <v>215.24</v>
      </c>
      <c r="E193" s="242">
        <v>354.55</v>
      </c>
      <c r="F193" s="52">
        <f t="shared" si="31"/>
        <v>164.72309979557701</v>
      </c>
    </row>
    <row r="194" spans="1:6" ht="12.75" customHeight="1" x14ac:dyDescent="0.2">
      <c r="A194" s="53" t="s">
        <v>432</v>
      </c>
      <c r="B194" s="85" t="s">
        <v>433</v>
      </c>
      <c r="C194" s="50" t="s">
        <v>432</v>
      </c>
      <c r="D194" s="242">
        <v>0</v>
      </c>
      <c r="E194" s="242">
        <v>268.77</v>
      </c>
      <c r="F194" s="52" t="str">
        <f t="shared" si="31"/>
        <v>-</v>
      </c>
    </row>
    <row r="195" spans="1:6" ht="12.75" customHeight="1" x14ac:dyDescent="0.2">
      <c r="A195" s="53">
        <v>3299</v>
      </c>
      <c r="B195" s="85" t="s">
        <v>434</v>
      </c>
      <c r="C195" s="50" t="s">
        <v>435</v>
      </c>
      <c r="D195" s="242">
        <v>20337.78</v>
      </c>
      <c r="E195" s="242">
        <v>4976.7299999999996</v>
      </c>
      <c r="F195" s="52">
        <f t="shared" si="31"/>
        <v>24.470369922380907</v>
      </c>
    </row>
    <row r="196" spans="1:6" ht="12.75" customHeight="1" x14ac:dyDescent="0.2">
      <c r="A196" s="53">
        <v>34</v>
      </c>
      <c r="B196" s="232" t="s">
        <v>436</v>
      </c>
      <c r="C196" s="50" t="s">
        <v>437</v>
      </c>
      <c r="D196" s="51">
        <f t="shared" ref="D196:E196" si="44">D197+D202+D210</f>
        <v>5786.57</v>
      </c>
      <c r="E196" s="51">
        <f t="shared" si="44"/>
        <v>6303.5800000000008</v>
      </c>
      <c r="F196" s="52">
        <f t="shared" si="31"/>
        <v>108.93465386230532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2813.15</v>
      </c>
      <c r="E202" s="51">
        <f t="shared" si="46"/>
        <v>4236.2000000000007</v>
      </c>
      <c r="F202" s="52">
        <f t="shared" si="31"/>
        <v>150.58564242930527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1.56</v>
      </c>
      <c r="F204" s="52" t="str">
        <f t="shared" si="31"/>
        <v>-</v>
      </c>
    </row>
    <row r="205" spans="1:6" ht="24" x14ac:dyDescent="0.2">
      <c r="A205" s="53">
        <v>3423</v>
      </c>
      <c r="B205" s="232" t="s">
        <v>454</v>
      </c>
      <c r="C205" s="50" t="s">
        <v>455</v>
      </c>
      <c r="D205" s="242">
        <v>2813.15</v>
      </c>
      <c r="E205" s="242">
        <v>4234.6400000000003</v>
      </c>
      <c r="F205" s="52">
        <f t="shared" si="31"/>
        <v>150.53018857863961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2973.42</v>
      </c>
      <c r="E210" s="51">
        <f t="shared" si="47"/>
        <v>2067.38</v>
      </c>
      <c r="F210" s="52">
        <f t="shared" si="31"/>
        <v>69.528690867754989</v>
      </c>
    </row>
    <row r="211" spans="1:6" ht="12.75" customHeight="1" x14ac:dyDescent="0.2">
      <c r="A211" s="53">
        <v>3431</v>
      </c>
      <c r="B211" s="232" t="s">
        <v>466</v>
      </c>
      <c r="C211" s="50" t="s">
        <v>467</v>
      </c>
      <c r="D211" s="242">
        <v>1671.71</v>
      </c>
      <c r="E211" s="242">
        <v>1694.52</v>
      </c>
      <c r="F211" s="52">
        <f t="shared" si="31"/>
        <v>101.36447111041986</v>
      </c>
    </row>
    <row r="212" spans="1:6" ht="12.75" customHeight="1" x14ac:dyDescent="0.2">
      <c r="A212" s="53">
        <v>3432</v>
      </c>
      <c r="B212" s="85" t="s">
        <v>468</v>
      </c>
      <c r="C212" s="50" t="s">
        <v>469</v>
      </c>
      <c r="D212" s="242">
        <v>0</v>
      </c>
      <c r="E212" s="242">
        <v>9.16</v>
      </c>
      <c r="F212" s="52" t="str">
        <f t="shared" si="31"/>
        <v>-</v>
      </c>
    </row>
    <row r="213" spans="1:6" ht="12.75" customHeight="1" x14ac:dyDescent="0.2">
      <c r="A213" s="53">
        <v>3433</v>
      </c>
      <c r="B213" s="85" t="s">
        <v>470</v>
      </c>
      <c r="C213" s="50" t="s">
        <v>471</v>
      </c>
      <c r="D213" s="242">
        <v>7.16</v>
      </c>
      <c r="E213" s="242">
        <v>7.23</v>
      </c>
      <c r="F213" s="52">
        <f t="shared" si="31"/>
        <v>100.97765363128492</v>
      </c>
    </row>
    <row r="214" spans="1:6" ht="12.75" customHeight="1" x14ac:dyDescent="0.2">
      <c r="A214" s="53">
        <v>3434</v>
      </c>
      <c r="B214" s="85" t="s">
        <v>472</v>
      </c>
      <c r="C214" s="50" t="s">
        <v>473</v>
      </c>
      <c r="D214" s="242">
        <v>1294.55</v>
      </c>
      <c r="E214" s="242">
        <v>356.47</v>
      </c>
      <c r="F214" s="52">
        <f t="shared" si="31"/>
        <v>27.536209493646446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2654.46</v>
      </c>
      <c r="E224" s="51">
        <f t="shared" si="51"/>
        <v>1309.03</v>
      </c>
      <c r="F224" s="52">
        <f t="shared" ref="F224:F235" si="52">IF(D224&lt;&gt;0,IF(E224/D224&gt;=100,"&gt;&gt;100",E224/D224*100),"-")</f>
        <v>49.31436148971919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2654.46</v>
      </c>
      <c r="E231" s="51">
        <f t="shared" si="55"/>
        <v>1309.03</v>
      </c>
      <c r="F231" s="52">
        <f t="shared" si="52"/>
        <v>49.31436148971919</v>
      </c>
    </row>
    <row r="232" spans="1:6" ht="12.75" customHeight="1" x14ac:dyDescent="0.2">
      <c r="A232" s="53">
        <v>3631</v>
      </c>
      <c r="B232" s="85" t="s">
        <v>508</v>
      </c>
      <c r="C232" s="50" t="s">
        <v>509</v>
      </c>
      <c r="D232" s="242">
        <v>0</v>
      </c>
      <c r="E232" s="242">
        <v>1309.03</v>
      </c>
      <c r="F232" s="52" t="str">
        <f t="shared" si="52"/>
        <v>-</v>
      </c>
    </row>
    <row r="233" spans="1:6" ht="12.75" customHeight="1" x14ac:dyDescent="0.2">
      <c r="A233" s="53">
        <v>3632</v>
      </c>
      <c r="B233" s="85" t="s">
        <v>510</v>
      </c>
      <c r="C233" s="50" t="s">
        <v>511</v>
      </c>
      <c r="D233" s="242">
        <v>2654.46</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21113.68</v>
      </c>
      <c r="E252" s="51">
        <f t="shared" si="63"/>
        <v>15216.36</v>
      </c>
      <c r="F252" s="52">
        <f t="shared" ref="F252:F258" si="64">IF(D252&lt;&gt;0,IF(E252/D252&gt;=100,"&gt;&gt;100",E252/D252*100),"-")</f>
        <v>72.068725110923353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21113.68</v>
      </c>
      <c r="E259" s="51">
        <f t="shared" si="66"/>
        <v>15216.36</v>
      </c>
      <c r="F259" s="52">
        <f t="shared" ref="F259:F262" si="67">IF(D259&lt;&gt;0,IF(E259/D259&gt;=100,"&gt;&gt;100",E259/D259*100),"-")</f>
        <v>72.068725110923353</v>
      </c>
    </row>
    <row r="260" spans="1:6" ht="12.75" customHeight="1" x14ac:dyDescent="0.2">
      <c r="A260" s="53">
        <v>3721</v>
      </c>
      <c r="B260" s="85" t="s">
        <v>560</v>
      </c>
      <c r="C260" s="50" t="s">
        <v>561</v>
      </c>
      <c r="D260" s="242">
        <v>17601.38</v>
      </c>
      <c r="E260" s="242">
        <v>12062.5</v>
      </c>
      <c r="F260" s="52">
        <f t="shared" si="67"/>
        <v>68.531558320995273</v>
      </c>
    </row>
    <row r="261" spans="1:6" ht="12.75" customHeight="1" x14ac:dyDescent="0.2">
      <c r="A261" s="53">
        <v>3722</v>
      </c>
      <c r="B261" s="85" t="s">
        <v>562</v>
      </c>
      <c r="C261" s="50" t="s">
        <v>563</v>
      </c>
      <c r="D261" s="242">
        <v>3512.3</v>
      </c>
      <c r="E261" s="242">
        <v>3153.86</v>
      </c>
      <c r="F261" s="52">
        <f t="shared" si="67"/>
        <v>89.794721407624635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9473.75</v>
      </c>
      <c r="E263" s="51">
        <f t="shared" si="68"/>
        <v>11584.53</v>
      </c>
      <c r="F263" s="52">
        <f t="shared" ref="F263:F267" si="69">IF(D263&lt;&gt;0,IF(E263/D263&gt;=100,"&gt;&gt;100",E263/D263*100),"-")</f>
        <v>122.28030083124423</v>
      </c>
    </row>
    <row r="264" spans="1:6" ht="12.75" customHeight="1" x14ac:dyDescent="0.2">
      <c r="A264" s="53">
        <v>381</v>
      </c>
      <c r="B264" s="85" t="s">
        <v>568</v>
      </c>
      <c r="C264" s="50" t="s">
        <v>569</v>
      </c>
      <c r="D264" s="51">
        <f t="shared" ref="D264:E264" si="70">SUM(D265:D267)</f>
        <v>7624.93</v>
      </c>
      <c r="E264" s="51">
        <f t="shared" si="70"/>
        <v>11584.53</v>
      </c>
      <c r="F264" s="52">
        <f t="shared" si="69"/>
        <v>151.92965705914679</v>
      </c>
    </row>
    <row r="265" spans="1:6" ht="12.75" customHeight="1" x14ac:dyDescent="0.2">
      <c r="A265" s="53">
        <v>3811</v>
      </c>
      <c r="B265" s="85" t="s">
        <v>570</v>
      </c>
      <c r="C265" s="50" t="s">
        <v>571</v>
      </c>
      <c r="D265" s="242">
        <v>7624.93</v>
      </c>
      <c r="E265" s="242">
        <v>10784.53</v>
      </c>
      <c r="F265" s="52">
        <f t="shared" si="69"/>
        <v>141.43775746137999</v>
      </c>
    </row>
    <row r="266" spans="1:6" ht="12.75" customHeight="1" x14ac:dyDescent="0.2">
      <c r="A266" s="53">
        <v>3812</v>
      </c>
      <c r="B266" s="85" t="s">
        <v>572</v>
      </c>
      <c r="C266" s="50" t="s">
        <v>573</v>
      </c>
      <c r="D266" s="242">
        <v>0</v>
      </c>
      <c r="E266" s="242">
        <v>800</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663.61</v>
      </c>
      <c r="E268" s="51">
        <f t="shared" si="71"/>
        <v>0</v>
      </c>
      <c r="F268" s="52">
        <f t="shared" ref="F268:F272" si="72">IF(D268&lt;&gt;0,IF(E268/D268&gt;=100,"&gt;&gt;100",E268/D268*100),"-")</f>
        <v>0</v>
      </c>
    </row>
    <row r="269" spans="1:6" ht="12.75" customHeight="1" x14ac:dyDescent="0.2">
      <c r="A269" s="53">
        <v>3821</v>
      </c>
      <c r="B269" s="85" t="s">
        <v>578</v>
      </c>
      <c r="C269" s="50" t="s">
        <v>579</v>
      </c>
      <c r="D269" s="242">
        <v>663.61</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1185.21</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1185.21</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229501.44</v>
      </c>
      <c r="E289" s="51">
        <f t="shared" si="79"/>
        <v>241525.22999999995</v>
      </c>
      <c r="F289" s="52">
        <f t="shared" si="76"/>
        <v>105.23909131027673</v>
      </c>
    </row>
    <row r="290" spans="1:6" ht="12.75" customHeight="1" x14ac:dyDescent="0.2">
      <c r="A290" s="53" t="s">
        <v>609</v>
      </c>
      <c r="B290" s="85" t="s">
        <v>620</v>
      </c>
      <c r="C290" s="50" t="s">
        <v>621</v>
      </c>
      <c r="D290" s="51">
        <f>IF(D6&gt;=D289,D6-D289,0)</f>
        <v>121809.25000000006</v>
      </c>
      <c r="E290" s="51">
        <f>IF(E6&gt;=E289,E6-E289,0)</f>
        <v>249622.30999999997</v>
      </c>
      <c r="F290" s="52">
        <f t="shared" si="76"/>
        <v>204.92886213485417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294302.44</v>
      </c>
      <c r="E292" s="242">
        <v>63050.27</v>
      </c>
      <c r="F292" s="52">
        <f t="shared" si="76"/>
        <v>21.42363141807455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19082.599999999999</v>
      </c>
      <c r="E294" s="242">
        <v>12396.82</v>
      </c>
      <c r="F294" s="52">
        <f t="shared" si="76"/>
        <v>64.963998616540735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58145</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58145</v>
      </c>
      <c r="F299" s="52" t="str">
        <f t="shared" si="81"/>
        <v>-</v>
      </c>
    </row>
    <row r="300" spans="1:6" ht="24" x14ac:dyDescent="0.2">
      <c r="A300" s="53">
        <v>711</v>
      </c>
      <c r="B300" s="85" t="s">
        <v>639</v>
      </c>
      <c r="C300" s="50" t="s">
        <v>640</v>
      </c>
      <c r="D300" s="51">
        <f t="shared" ref="D300:E300" si="83">SUM(D301:D303)</f>
        <v>0</v>
      </c>
      <c r="E300" s="51">
        <f t="shared" si="83"/>
        <v>58145</v>
      </c>
      <c r="F300" s="52" t="str">
        <f t="shared" si="81"/>
        <v>-</v>
      </c>
    </row>
    <row r="301" spans="1:6" ht="12.75" customHeight="1" x14ac:dyDescent="0.2">
      <c r="A301" s="53">
        <v>7111</v>
      </c>
      <c r="B301" s="85" t="s">
        <v>641</v>
      </c>
      <c r="C301" s="50" t="s">
        <v>642</v>
      </c>
      <c r="D301" s="242">
        <v>0</v>
      </c>
      <c r="E301" s="242">
        <v>58145</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117278.3</v>
      </c>
      <c r="E350" s="51">
        <f t="shared" si="95"/>
        <v>202778.83</v>
      </c>
      <c r="F350" s="52">
        <f t="shared" si="81"/>
        <v>172.9039643309973</v>
      </c>
    </row>
    <row r="351" spans="1:6" ht="12.75" customHeight="1" x14ac:dyDescent="0.2">
      <c r="A351" s="53">
        <v>41</v>
      </c>
      <c r="B351" s="85" t="s">
        <v>741</v>
      </c>
      <c r="C351" s="50" t="s">
        <v>742</v>
      </c>
      <c r="D351" s="51">
        <f t="shared" ref="D351:E351" si="96">D352+D356</f>
        <v>746.57</v>
      </c>
      <c r="E351" s="51">
        <f t="shared" si="96"/>
        <v>6930.34</v>
      </c>
      <c r="F351" s="52">
        <f t="shared" si="81"/>
        <v>928.29071620879483</v>
      </c>
    </row>
    <row r="352" spans="1:6" ht="12.75" customHeight="1" x14ac:dyDescent="0.2">
      <c r="A352" s="53">
        <v>411</v>
      </c>
      <c r="B352" s="85" t="s">
        <v>743</v>
      </c>
      <c r="C352" s="50" t="s">
        <v>744</v>
      </c>
      <c r="D352" s="51">
        <f t="shared" ref="D352:E352" si="97">SUM(D353:D355)</f>
        <v>746.57</v>
      </c>
      <c r="E352" s="51">
        <f t="shared" si="97"/>
        <v>6930.34</v>
      </c>
      <c r="F352" s="52">
        <f t="shared" si="81"/>
        <v>928.29071620879483</v>
      </c>
    </row>
    <row r="353" spans="1:6" ht="12.75" customHeight="1" x14ac:dyDescent="0.2">
      <c r="A353" s="53">
        <v>4111</v>
      </c>
      <c r="B353" s="85" t="s">
        <v>641</v>
      </c>
      <c r="C353" s="50" t="s">
        <v>745</v>
      </c>
      <c r="D353" s="242">
        <v>746.57</v>
      </c>
      <c r="E353" s="242">
        <v>6930.34</v>
      </c>
      <c r="F353" s="52">
        <f t="shared" si="81"/>
        <v>928.29071620879483</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115591.06</v>
      </c>
      <c r="E363" s="51">
        <f t="shared" si="99"/>
        <v>195848.49</v>
      </c>
      <c r="F363" s="52">
        <f t="shared" si="81"/>
        <v>169.4322121451261</v>
      </c>
    </row>
    <row r="364" spans="1:6" ht="12.75" customHeight="1" x14ac:dyDescent="0.2">
      <c r="A364" s="53">
        <v>421</v>
      </c>
      <c r="B364" s="85" t="s">
        <v>759</v>
      </c>
      <c r="C364" s="50" t="s">
        <v>760</v>
      </c>
      <c r="D364" s="51">
        <f t="shared" ref="D364:E364" si="100">SUM(D365:D368)</f>
        <v>98809.25</v>
      </c>
      <c r="E364" s="51">
        <f t="shared" si="100"/>
        <v>178358.75</v>
      </c>
      <c r="F364" s="52">
        <f t="shared" si="81"/>
        <v>180.50815080571908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3639.47</v>
      </c>
      <c r="F366" s="52" t="str">
        <f t="shared" si="81"/>
        <v>-</v>
      </c>
    </row>
    <row r="367" spans="1:6" ht="12.75" customHeight="1" x14ac:dyDescent="0.2">
      <c r="A367" s="53">
        <v>4213</v>
      </c>
      <c r="B367" s="85" t="s">
        <v>669</v>
      </c>
      <c r="C367" s="50" t="s">
        <v>763</v>
      </c>
      <c r="D367" s="242">
        <v>20052.52</v>
      </c>
      <c r="E367" s="242">
        <v>174719.28</v>
      </c>
      <c r="F367" s="52">
        <f t="shared" si="81"/>
        <v>871.30834428790001</v>
      </c>
    </row>
    <row r="368" spans="1:6" ht="12.75" customHeight="1" x14ac:dyDescent="0.2">
      <c r="A368" s="53">
        <v>4214</v>
      </c>
      <c r="B368" s="85" t="s">
        <v>671</v>
      </c>
      <c r="C368" s="50" t="s">
        <v>764</v>
      </c>
      <c r="D368" s="242">
        <v>78756.73</v>
      </c>
      <c r="E368" s="242"/>
      <c r="F368" s="52">
        <f t="shared" si="81"/>
        <v>0</v>
      </c>
    </row>
    <row r="369" spans="1:6" ht="12.75" customHeight="1" x14ac:dyDescent="0.2">
      <c r="A369" s="53">
        <v>422</v>
      </c>
      <c r="B369" s="85" t="s">
        <v>765</v>
      </c>
      <c r="C369" s="50" t="s">
        <v>766</v>
      </c>
      <c r="D369" s="51">
        <f t="shared" ref="D369:E369" si="101">SUM(D370:D377)</f>
        <v>1410.18</v>
      </c>
      <c r="E369" s="51">
        <f t="shared" si="101"/>
        <v>3989.7400000000002</v>
      </c>
      <c r="F369" s="52">
        <f t="shared" si="81"/>
        <v>282.92416570934205</v>
      </c>
    </row>
    <row r="370" spans="1:6" ht="12.75" customHeight="1" x14ac:dyDescent="0.2">
      <c r="A370" s="53">
        <v>4221</v>
      </c>
      <c r="B370" s="85" t="s">
        <v>675</v>
      </c>
      <c r="C370" s="50" t="s">
        <v>767</v>
      </c>
      <c r="D370" s="242">
        <v>0</v>
      </c>
      <c r="E370" s="242">
        <v>1110.24</v>
      </c>
      <c r="F370" s="52" t="str">
        <f t="shared" si="81"/>
        <v>-</v>
      </c>
    </row>
    <row r="371" spans="1:6" ht="12.75" customHeight="1" x14ac:dyDescent="0.2">
      <c r="A371" s="53">
        <v>4222</v>
      </c>
      <c r="B371" s="85" t="s">
        <v>768</v>
      </c>
      <c r="C371" s="50" t="s">
        <v>769</v>
      </c>
      <c r="D371" s="242">
        <v>0</v>
      </c>
      <c r="E371" s="242">
        <v>2123.1799999999998</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1410.18</v>
      </c>
      <c r="E374" s="242">
        <v>756.32</v>
      </c>
      <c r="F374" s="52">
        <f t="shared" si="81"/>
        <v>53.632869562750848</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15371.630000000001</v>
      </c>
      <c r="E391" s="51">
        <f t="shared" si="105"/>
        <v>13500</v>
      </c>
      <c r="F391" s="52">
        <f t="shared" si="81"/>
        <v>87.824127955200581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2572.17</v>
      </c>
      <c r="E393" s="242"/>
      <c r="F393" s="52">
        <f t="shared" si="81"/>
        <v>0</v>
      </c>
    </row>
    <row r="394" spans="1:6" ht="12.75" customHeight="1" x14ac:dyDescent="0.2">
      <c r="A394" s="53">
        <v>4263</v>
      </c>
      <c r="B394" s="85" t="s">
        <v>723</v>
      </c>
      <c r="C394" s="50" t="s">
        <v>798</v>
      </c>
      <c r="D394" s="242">
        <v>1659.04</v>
      </c>
      <c r="E394" s="242"/>
      <c r="F394" s="52">
        <f t="shared" si="81"/>
        <v>0</v>
      </c>
    </row>
    <row r="395" spans="1:6" ht="12.75" customHeight="1" x14ac:dyDescent="0.2">
      <c r="A395" s="53">
        <v>4264</v>
      </c>
      <c r="B395" s="85" t="s">
        <v>725</v>
      </c>
      <c r="C395" s="50" t="s">
        <v>799</v>
      </c>
      <c r="D395" s="242">
        <v>11140.42</v>
      </c>
      <c r="E395" s="242">
        <v>13500</v>
      </c>
      <c r="F395" s="52">
        <f t="shared" si="81"/>
        <v>121.1803504715262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940.67</v>
      </c>
      <c r="E402" s="51">
        <f t="shared" si="109"/>
        <v>0</v>
      </c>
      <c r="F402" s="52">
        <f t="shared" si="81"/>
        <v>0</v>
      </c>
    </row>
    <row r="403" spans="1:6" ht="12.75" customHeight="1" x14ac:dyDescent="0.2">
      <c r="A403" s="53">
        <v>451</v>
      </c>
      <c r="B403" s="85" t="s">
        <v>812</v>
      </c>
      <c r="C403" s="50" t="s">
        <v>813</v>
      </c>
      <c r="D403" s="242">
        <v>940.67</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117278.3</v>
      </c>
      <c r="E408" s="51">
        <f t="shared" si="111"/>
        <v>144633.82999999999</v>
      </c>
      <c r="F408" s="52">
        <f t="shared" si="81"/>
        <v>123.32531252584661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653487.31000000006</v>
      </c>
      <c r="E410" s="242">
        <v>417704.19</v>
      </c>
      <c r="F410" s="52">
        <f t="shared" si="81"/>
        <v>63.919250398297713</v>
      </c>
    </row>
    <row r="411" spans="1:6" ht="12.75" customHeight="1" x14ac:dyDescent="0.2">
      <c r="A411" s="53">
        <v>97</v>
      </c>
      <c r="B411" s="85" t="s">
        <v>828</v>
      </c>
      <c r="C411" s="50" t="s">
        <v>829</v>
      </c>
      <c r="D411" s="242">
        <v>379.85</v>
      </c>
      <c r="E411" s="242">
        <v>379.85</v>
      </c>
      <c r="F411" s="52">
        <f t="shared" si="81"/>
        <v>100</v>
      </c>
    </row>
    <row r="412" spans="1:6" ht="12.75" customHeight="1" x14ac:dyDescent="0.2">
      <c r="A412" s="53" t="s">
        <v>609</v>
      </c>
      <c r="B412" s="85" t="s">
        <v>830</v>
      </c>
      <c r="C412" s="50" t="s">
        <v>831</v>
      </c>
      <c r="D412" s="51">
        <f>D6+D298</f>
        <v>351310.69000000006</v>
      </c>
      <c r="E412" s="51">
        <f>E6+E298</f>
        <v>549292.53999999992</v>
      </c>
      <c r="F412" s="52">
        <f t="shared" si="81"/>
        <v>156.35520228547551</v>
      </c>
    </row>
    <row r="413" spans="1:6" ht="12.75" customHeight="1" x14ac:dyDescent="0.2">
      <c r="A413" s="53" t="s">
        <v>609</v>
      </c>
      <c r="B413" s="85" t="s">
        <v>832</v>
      </c>
      <c r="C413" s="50" t="s">
        <v>833</v>
      </c>
      <c r="D413" s="51">
        <f t="shared" ref="D413:E413" si="112">D289+D350</f>
        <v>346779.74</v>
      </c>
      <c r="E413" s="51">
        <f t="shared" si="112"/>
        <v>444304.05999999994</v>
      </c>
      <c r="F413" s="52">
        <f t="shared" si="81"/>
        <v>128.12284247055493</v>
      </c>
    </row>
    <row r="414" spans="1:6" ht="12.75" customHeight="1" x14ac:dyDescent="0.2">
      <c r="A414" s="53" t="s">
        <v>609</v>
      </c>
      <c r="B414" s="85" t="s">
        <v>834</v>
      </c>
      <c r="C414" s="50" t="s">
        <v>835</v>
      </c>
      <c r="D414" s="51">
        <f t="shared" ref="D414:E414" si="113">IF(D412&gt;=D413,D412-D413,0)</f>
        <v>4530.9500000000698</v>
      </c>
      <c r="E414" s="51">
        <f t="shared" si="113"/>
        <v>104988.47999999998</v>
      </c>
      <c r="F414" s="52">
        <f t="shared" si="81"/>
        <v>2317.1405555126048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359184.87000000005</v>
      </c>
      <c r="E417" s="51">
        <f t="shared" si="116"/>
        <v>354653.92</v>
      </c>
      <c r="F417" s="52">
        <f t="shared" si="81"/>
        <v>98.73854653176231</v>
      </c>
    </row>
    <row r="418" spans="1:6" ht="12.75" customHeight="1" x14ac:dyDescent="0.2">
      <c r="A418" s="55" t="s">
        <v>843</v>
      </c>
      <c r="B418" s="233" t="s">
        <v>844</v>
      </c>
      <c r="C418" s="56" t="s">
        <v>845</v>
      </c>
      <c r="D418" s="62">
        <f t="shared" ref="D418:E418" si="117">D294+D411</f>
        <v>19462.449999999997</v>
      </c>
      <c r="E418" s="62">
        <f t="shared" si="117"/>
        <v>12776.67</v>
      </c>
      <c r="F418" s="57">
        <f t="shared" si="81"/>
        <v>65.647798709823292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77527.839999999997</v>
      </c>
      <c r="E420" s="51">
        <f t="shared" si="118"/>
        <v>206991.02000000002</v>
      </c>
      <c r="F420" s="52">
        <f t="shared" ref="F420:F647" si="119">IF(D420&lt;&gt;0,IF(E420/D420&gt;=100,"&gt;&gt;100",E420/D420*100),"-")</f>
        <v>266.98927765819349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77527.839999999997</v>
      </c>
      <c r="E484" s="51">
        <f t="shared" si="137"/>
        <v>206991.02000000002</v>
      </c>
      <c r="F484" s="52">
        <f t="shared" si="119"/>
        <v>266.98927765819349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189914.73</v>
      </c>
      <c r="F490" s="52" t="str">
        <f t="shared" si="119"/>
        <v>-</v>
      </c>
    </row>
    <row r="491" spans="1:6" ht="12.75" customHeight="1" x14ac:dyDescent="0.2">
      <c r="A491" s="53">
        <v>8422</v>
      </c>
      <c r="B491" s="85" t="s">
        <v>989</v>
      </c>
      <c r="C491" s="50" t="s">
        <v>990</v>
      </c>
      <c r="D491" s="242">
        <v>0</v>
      </c>
      <c r="E491" s="242">
        <v>189914.73</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62772.47</v>
      </c>
      <c r="E495" s="51">
        <f t="shared" si="140"/>
        <v>0</v>
      </c>
      <c r="F495" s="52">
        <f t="shared" si="119"/>
        <v>0</v>
      </c>
    </row>
    <row r="496" spans="1:6" ht="12.75" customHeight="1" x14ac:dyDescent="0.2">
      <c r="A496" s="53">
        <v>8443</v>
      </c>
      <c r="B496" s="85" t="s">
        <v>999</v>
      </c>
      <c r="C496" s="50" t="s">
        <v>1000</v>
      </c>
      <c r="D496" s="242">
        <v>62772.47</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14755.37</v>
      </c>
      <c r="E507" s="51">
        <f t="shared" si="142"/>
        <v>17076.29</v>
      </c>
      <c r="F507" s="52">
        <f t="shared" si="119"/>
        <v>115.72932430701502</v>
      </c>
    </row>
    <row r="508" spans="1:6" ht="12.75" customHeight="1" x14ac:dyDescent="0.2">
      <c r="A508" s="53">
        <v>8471</v>
      </c>
      <c r="B508" s="85" t="s">
        <v>1023</v>
      </c>
      <c r="C508" s="50" t="s">
        <v>1024</v>
      </c>
      <c r="D508" s="242">
        <v>14755.37</v>
      </c>
      <c r="E508" s="242">
        <v>17076.29</v>
      </c>
      <c r="F508" s="52">
        <f t="shared" si="119"/>
        <v>115.72932430701502</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32734.75</v>
      </c>
      <c r="E528" s="51">
        <f t="shared" si="148"/>
        <v>93010.71</v>
      </c>
      <c r="F528" s="52">
        <f t="shared" si="119"/>
        <v>284.13447483179192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32734.75</v>
      </c>
      <c r="E593" s="51">
        <f t="shared" si="167"/>
        <v>93010.71</v>
      </c>
      <c r="F593" s="52">
        <f t="shared" si="119"/>
        <v>284.13447483179192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15473.04</v>
      </c>
      <c r="E605" s="51">
        <f t="shared" si="171"/>
        <v>78255.350000000006</v>
      </c>
      <c r="F605" s="52">
        <f t="shared" si="119"/>
        <v>505.75290957691578</v>
      </c>
    </row>
    <row r="606" spans="1:6" ht="24" x14ac:dyDescent="0.2">
      <c r="A606" s="53">
        <v>5443</v>
      </c>
      <c r="B606" s="85" t="s">
        <v>1210</v>
      </c>
      <c r="C606" s="50" t="s">
        <v>1211</v>
      </c>
      <c r="D606" s="242">
        <v>15473.04</v>
      </c>
      <c r="E606" s="242">
        <v>78255.350000000006</v>
      </c>
      <c r="F606" s="52">
        <f t="shared" si="119"/>
        <v>505.75290957691578</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17261.71</v>
      </c>
      <c r="E617" s="51">
        <f t="shared" si="173"/>
        <v>14755.36</v>
      </c>
      <c r="F617" s="52">
        <f t="shared" si="119"/>
        <v>85.48029135004586</v>
      </c>
    </row>
    <row r="618" spans="1:6" ht="12.75" customHeight="1" x14ac:dyDescent="0.2">
      <c r="A618" s="53">
        <v>5471</v>
      </c>
      <c r="B618" s="85" t="s">
        <v>1234</v>
      </c>
      <c r="C618" s="50" t="s">
        <v>1235</v>
      </c>
      <c r="D618" s="242">
        <v>17261.71</v>
      </c>
      <c r="E618" s="242">
        <v>14755.36</v>
      </c>
      <c r="F618" s="52">
        <f t="shared" si="119"/>
        <v>85.48029135004586</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44793.09</v>
      </c>
      <c r="E635" s="51">
        <f t="shared" si="178"/>
        <v>113980.31000000001</v>
      </c>
      <c r="F635" s="52">
        <f t="shared" si="119"/>
        <v>254.45958294013656</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88661.73</v>
      </c>
      <c r="E637" s="242">
        <v>133454.82</v>
      </c>
      <c r="F637" s="52">
        <f t="shared" si="119"/>
        <v>150.52133541720877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428838.53</v>
      </c>
      <c r="E639" s="51">
        <f t="shared" si="180"/>
        <v>756283.55999999994</v>
      </c>
      <c r="F639" s="52">
        <f t="shared" si="119"/>
        <v>176.35625231716</v>
      </c>
    </row>
    <row r="640" spans="1:6" ht="12.75" customHeight="1" x14ac:dyDescent="0.2">
      <c r="A640" s="53" t="s">
        <v>609</v>
      </c>
      <c r="B640" s="85" t="s">
        <v>1278</v>
      </c>
      <c r="C640" s="50" t="s">
        <v>1279</v>
      </c>
      <c r="D640" s="51">
        <f t="shared" ref="D640:E640" si="181">D413+D528</f>
        <v>379514.49</v>
      </c>
      <c r="E640" s="51">
        <f t="shared" si="181"/>
        <v>537314.7699999999</v>
      </c>
      <c r="F640" s="52">
        <f t="shared" si="119"/>
        <v>141.57951386783677</v>
      </c>
    </row>
    <row r="641" spans="1:6" ht="12.75" customHeight="1" x14ac:dyDescent="0.2">
      <c r="A641" s="53" t="s">
        <v>609</v>
      </c>
      <c r="B641" s="85" t="s">
        <v>1280</v>
      </c>
      <c r="C641" s="50" t="s">
        <v>1281</v>
      </c>
      <c r="D641" s="51">
        <f t="shared" ref="D641:E641" si="182">IF(D639&gt;=D640,D639-D640,0)</f>
        <v>49324.040000000037</v>
      </c>
      <c r="E641" s="51">
        <f t="shared" si="182"/>
        <v>218968.79000000004</v>
      </c>
      <c r="F641" s="52">
        <f t="shared" si="119"/>
        <v>443.93928396781746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270523.14000000007</v>
      </c>
      <c r="E644" s="51">
        <f t="shared" si="185"/>
        <v>221199.09999999998</v>
      </c>
      <c r="F644" s="52">
        <f t="shared" si="119"/>
        <v>81.767164169394121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221199.10000000003</v>
      </c>
      <c r="E646" s="51">
        <f t="shared" si="187"/>
        <v>2230.3099999999395</v>
      </c>
      <c r="F646" s="52">
        <f t="shared" si="119"/>
        <v>1.0082816792653944</v>
      </c>
    </row>
    <row r="647" spans="1:6" ht="24" x14ac:dyDescent="0.2">
      <c r="A647" s="55" t="s">
        <v>1292</v>
      </c>
      <c r="B647" s="233" t="s">
        <v>1293</v>
      </c>
      <c r="C647" s="56" t="s">
        <v>1292</v>
      </c>
      <c r="D647" s="243">
        <v>0.95</v>
      </c>
      <c r="E647" s="243">
        <v>0.95</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163.53</v>
      </c>
      <c r="E649" s="242">
        <v>5.0599999999999996</v>
      </c>
      <c r="F649" s="52">
        <f t="shared" ref="F649:F724" si="188">IF(D649&lt;&gt;0,IF(E649/D649&gt;=100,"&gt;&gt;100",E649/D649*100),"-")</f>
        <v>3.0942334739803092</v>
      </c>
    </row>
    <row r="650" spans="1:6" ht="12.75" customHeight="1" x14ac:dyDescent="0.2">
      <c r="A650" s="53" t="s">
        <v>1297</v>
      </c>
      <c r="B650" s="85" t="s">
        <v>1298</v>
      </c>
      <c r="C650" s="50" t="s">
        <v>1297</v>
      </c>
      <c r="D650" s="242">
        <v>469838.29</v>
      </c>
      <c r="E650" s="242">
        <v>835443.52</v>
      </c>
      <c r="F650" s="52">
        <f t="shared" si="188"/>
        <v>177.81512017677403</v>
      </c>
    </row>
    <row r="651" spans="1:6" ht="12.75" customHeight="1" x14ac:dyDescent="0.2">
      <c r="A651" s="53" t="s">
        <v>1299</v>
      </c>
      <c r="B651" s="85" t="s">
        <v>1300</v>
      </c>
      <c r="C651" s="50" t="s">
        <v>1299</v>
      </c>
      <c r="D651" s="242">
        <v>469996.76</v>
      </c>
      <c r="E651" s="242">
        <v>556393.01</v>
      </c>
      <c r="F651" s="52">
        <f t="shared" si="188"/>
        <v>118.38230757165221</v>
      </c>
    </row>
    <row r="652" spans="1:6" ht="24" x14ac:dyDescent="0.2">
      <c r="A652" s="53">
        <v>11</v>
      </c>
      <c r="B652" s="85" t="s">
        <v>1301</v>
      </c>
      <c r="C652" s="50" t="s">
        <v>1302</v>
      </c>
      <c r="D652" s="51">
        <f t="shared" ref="D652:E652" si="189">+D649+D650-D651</f>
        <v>5.0599999999976717</v>
      </c>
      <c r="E652" s="51">
        <f t="shared" si="189"/>
        <v>279055.57000000007</v>
      </c>
      <c r="F652" s="52" t="str">
        <f t="shared" si="188"/>
        <v>&gt;&gt;100</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649.15</v>
      </c>
      <c r="E658" s="242">
        <v>1433.48</v>
      </c>
      <c r="F658" s="52">
        <f t="shared" si="188"/>
        <v>220.82415466379109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151765.18</v>
      </c>
      <c r="E661" s="242">
        <v>140428.78</v>
      </c>
      <c r="F661" s="52">
        <f t="shared" si="188"/>
        <v>92.530302405334353</v>
      </c>
    </row>
    <row r="662" spans="1:6" ht="12.75" customHeight="1" x14ac:dyDescent="0.2">
      <c r="A662" s="53">
        <v>63312</v>
      </c>
      <c r="B662" s="85" t="s">
        <v>1322</v>
      </c>
      <c r="C662" s="50" t="s">
        <v>1323</v>
      </c>
      <c r="D662" s="242">
        <v>32933.699999999997</v>
      </c>
      <c r="E662" s="242">
        <v>42154.5</v>
      </c>
      <c r="F662" s="52">
        <f t="shared" si="188"/>
        <v>127.99806884741163</v>
      </c>
    </row>
    <row r="663" spans="1:6" ht="12.75" customHeight="1" x14ac:dyDescent="0.2">
      <c r="A663" s="53">
        <v>63313</v>
      </c>
      <c r="B663" s="85" t="s">
        <v>1324</v>
      </c>
      <c r="C663" s="50" t="s">
        <v>1325</v>
      </c>
      <c r="D663" s="242">
        <v>0</v>
      </c>
      <c r="E663" s="242">
        <v>5000</v>
      </c>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7923.25</v>
      </c>
      <c r="E665" s="242">
        <v>102780.7</v>
      </c>
      <c r="F665" s="52">
        <f t="shared" si="188"/>
        <v>1297.2037989461394</v>
      </c>
    </row>
    <row r="666" spans="1:6" ht="12.75" customHeight="1" x14ac:dyDescent="0.2">
      <c r="A666" s="53">
        <v>63322</v>
      </c>
      <c r="B666" s="85" t="s">
        <v>1330</v>
      </c>
      <c r="C666" s="50" t="s">
        <v>1331</v>
      </c>
      <c r="D666" s="242">
        <v>14599.51</v>
      </c>
      <c r="E666" s="242">
        <v>1375</v>
      </c>
      <c r="F666" s="52">
        <f t="shared" si="188"/>
        <v>9.41812430691167</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36236.22</v>
      </c>
      <c r="E698" s="242">
        <v>34837.589999999997</v>
      </c>
      <c r="F698" s="52">
        <f t="shared" si="188"/>
        <v>96.14024310482715</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6719.76</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6422.66</v>
      </c>
      <c r="E718" s="242">
        <v>8041.55</v>
      </c>
      <c r="F718" s="52">
        <f t="shared" si="188"/>
        <v>125.20591156934977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43.8</v>
      </c>
      <c r="E720" s="242">
        <v>89.86</v>
      </c>
      <c r="F720" s="52">
        <f t="shared" si="188"/>
        <v>205.15981735159818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1605.37</v>
      </c>
      <c r="E722" s="242">
        <v>469.02</v>
      </c>
      <c r="F722" s="52">
        <f t="shared" si="188"/>
        <v>29.215694824246125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8.27</v>
      </c>
      <c r="E725" s="242">
        <v>48.15</v>
      </c>
      <c r="F725" s="52">
        <f t="shared" ref="F725:F979" si="190">IF(D725&lt;&gt;0,IF(E725/D725&gt;=100,"&gt;&gt;100",E725/D725*100),"-")</f>
        <v>582.22490931076175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1.56</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2813.15</v>
      </c>
      <c r="E742" s="242">
        <v>4234.6400000000003</v>
      </c>
      <c r="F742" s="52">
        <f t="shared" si="190"/>
        <v>150.53018857863961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v>1309.03</v>
      </c>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2654.46</v>
      </c>
      <c r="E768" s="242"/>
      <c r="F768" s="52">
        <f t="shared" si="190"/>
        <v>0</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11867.75</v>
      </c>
      <c r="E816" s="242">
        <v>7564.18</v>
      </c>
      <c r="F816" s="52">
        <f t="shared" si="190"/>
        <v>63.737271176086452</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5733.63</v>
      </c>
      <c r="E819" s="242">
        <v>4498.32</v>
      </c>
      <c r="F819" s="52">
        <f t="shared" si="190"/>
        <v>78.455010176798993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1282.55</v>
      </c>
      <c r="E824" s="242">
        <v>1776.79</v>
      </c>
      <c r="F824" s="52">
        <f t="shared" si="190"/>
        <v>138.53572960118515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2229.75</v>
      </c>
      <c r="E828" s="242">
        <v>1377.07</v>
      </c>
      <c r="F828" s="52">
        <f t="shared" si="190"/>
        <v>61.758941585379524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189914.73</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62772.47</v>
      </c>
      <c r="E885" s="242"/>
      <c r="F885" s="52">
        <f t="shared" si="190"/>
        <v>0</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14755.37</v>
      </c>
      <c r="E900" s="242">
        <v>17076.29</v>
      </c>
      <c r="F900" s="52">
        <f t="shared" si="190"/>
        <v>115.72932430701502</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v>62772.47</v>
      </c>
      <c r="F953" s="52" t="str">
        <f t="shared" si="190"/>
        <v>-</v>
      </c>
    </row>
    <row r="954" spans="1:6" ht="24" x14ac:dyDescent="0.2">
      <c r="A954" s="53">
        <v>54432</v>
      </c>
      <c r="B954" s="85" t="s">
        <v>1887</v>
      </c>
      <c r="C954" s="50" t="s">
        <v>1888</v>
      </c>
      <c r="D954" s="242">
        <v>15473.04</v>
      </c>
      <c r="E954" s="242">
        <v>15482.88</v>
      </c>
      <c r="F954" s="52">
        <f t="shared" si="190"/>
        <v>100.06359448434179</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17261.71</v>
      </c>
      <c r="E968" s="242">
        <v>14755.36</v>
      </c>
      <c r="F968" s="52">
        <f t="shared" si="190"/>
        <v>85.48029135004586</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2247188.5299999998</v>
      </c>
      <c r="E6" s="229">
        <f t="shared" si="0"/>
        <v>2689935.67</v>
      </c>
      <c r="F6" s="230">
        <f t="shared" ref="F6:F260" si="1">IF(D6&gt;0,IF(E6/D6&gt;=100,"&gt;&gt;100",E6/D6*100),"-")</f>
        <v>119.70226948426085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1862782.7799999998</v>
      </c>
      <c r="E7" s="104">
        <f t="shared" si="2"/>
        <v>2036723.38</v>
      </c>
      <c r="F7" s="93">
        <f t="shared" si="1"/>
        <v>109.33767489519096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121791.54</v>
      </c>
      <c r="E8" s="104">
        <f>E9+E10-E11</f>
        <v>178164.56</v>
      </c>
      <c r="F8" s="93">
        <f t="shared" si="1"/>
        <v>146.28648262432679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41627</v>
      </c>
      <c r="E9" s="247">
        <v>98000.02</v>
      </c>
      <c r="F9" s="93">
        <f t="shared" si="1"/>
        <v>235.42417181156461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80164.539999999994</v>
      </c>
      <c r="E10" s="247">
        <v>80164.539999999994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1676191.89</v>
      </c>
      <c r="E12" s="104">
        <f t="shared" si="3"/>
        <v>1714824.0499999998</v>
      </c>
      <c r="F12" s="93">
        <f t="shared" si="1"/>
        <v>102.30475760147006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1572010.73</v>
      </c>
      <c r="E13" s="104">
        <f t="shared" si="4"/>
        <v>1627828.8199999998</v>
      </c>
      <c r="F13" s="93">
        <f t="shared" si="1"/>
        <v>103.55074484765126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804682.23</v>
      </c>
      <c r="E15" s="247">
        <v>804682.23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991599.5</v>
      </c>
      <c r="E16" s="247">
        <v>1104522.83</v>
      </c>
      <c r="F16" s="93">
        <f t="shared" si="1"/>
        <v>111.38799787615868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283881.86</v>
      </c>
      <c r="E17" s="247">
        <v>283881.86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508152.86</v>
      </c>
      <c r="E18" s="247">
        <v>565258.1</v>
      </c>
      <c r="F18" s="93">
        <f t="shared" si="1"/>
        <v>111.23780745817311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49473.2</v>
      </c>
      <c r="E19" s="104">
        <f t="shared" si="5"/>
        <v>36793.240000000005</v>
      </c>
      <c r="F19" s="93">
        <f t="shared" si="1"/>
        <v>74.370042770631386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23439.89</v>
      </c>
      <c r="E20" s="247">
        <v>25916.02</v>
      </c>
      <c r="F20" s="93">
        <f t="shared" si="1"/>
        <v>110.56374411313364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19291.46</v>
      </c>
      <c r="E21" s="247">
        <v>21413.74</v>
      </c>
      <c r="F21" s="93">
        <f t="shared" si="1"/>
        <v>111.00113729080124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6644.44</v>
      </c>
      <c r="E22" s="247">
        <v>6644.44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1410.18</v>
      </c>
      <c r="E24" s="247">
        <v>2166.5</v>
      </c>
      <c r="F24" s="93">
        <f t="shared" si="1"/>
        <v>153.63286956275084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21529.26</v>
      </c>
      <c r="E25" s="247">
        <v>21529.26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76058.23</v>
      </c>
      <c r="E26" s="247">
        <v>76058.23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98900.26</v>
      </c>
      <c r="E28" s="247">
        <v>116934.95</v>
      </c>
      <c r="F28" s="93">
        <f t="shared" si="1"/>
        <v>118.23523011971859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54707.960000000006</v>
      </c>
      <c r="E45" s="104">
        <f t="shared" si="9"/>
        <v>50201.990000000005</v>
      </c>
      <c r="F45" s="93">
        <f t="shared" si="1"/>
        <v>91.763593451483104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14267.97</v>
      </c>
      <c r="E47" s="247">
        <v>14267.97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140668.66</v>
      </c>
      <c r="E49" s="247">
        <v>140668.66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100228.67</v>
      </c>
      <c r="E50" s="247">
        <v>104734.64</v>
      </c>
      <c r="F50" s="93">
        <f t="shared" si="1"/>
        <v>104.4956897063485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309.40999999999985</v>
      </c>
      <c r="E52" s="104">
        <f t="shared" si="10"/>
        <v>309.40999999999985</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309.41000000000003</v>
      </c>
      <c r="E53" s="247">
        <v>309.41000000000003</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26663.65</v>
      </c>
      <c r="E54" s="247">
        <v>27667.99</v>
      </c>
      <c r="F54" s="93">
        <f t="shared" si="1"/>
        <v>103.76670110806285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26663.65</v>
      </c>
      <c r="E55" s="247">
        <v>27667.99</v>
      </c>
      <c r="F55" s="93">
        <f t="shared" si="1"/>
        <v>103.76670110806285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64489.939999999995</v>
      </c>
      <c r="E56" s="104">
        <f t="shared" si="11"/>
        <v>143425.36000000002</v>
      </c>
      <c r="F56" s="93">
        <f t="shared" si="1"/>
        <v>222.39958666421464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58865.81</v>
      </c>
      <c r="E57" s="247">
        <v>137801.23000000001</v>
      </c>
      <c r="F57" s="93">
        <f t="shared" si="1"/>
        <v>234.09383137682133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5624.13</v>
      </c>
      <c r="E58" s="247">
        <v>5624.13</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384405.75000000006</v>
      </c>
      <c r="E68" s="104">
        <f t="shared" si="13"/>
        <v>653212.29</v>
      </c>
      <c r="F68" s="93">
        <f t="shared" si="1"/>
        <v>169.92781455532335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5.0599999999999996</v>
      </c>
      <c r="E69" s="104">
        <f t="shared" si="14"/>
        <v>279055.57</v>
      </c>
      <c r="F69" s="93" t="str">
        <f t="shared" si="1"/>
        <v>&gt;&gt;100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279055.57</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279055.57</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5.0599999999999996</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3587.59</v>
      </c>
      <c r="E78" s="104">
        <f>E79+SUM(E82:E84)-E85+E86</f>
        <v>38.39</v>
      </c>
      <c r="F78" s="93">
        <f t="shared" si="1"/>
        <v>1.0700776844622713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3587.59</v>
      </c>
      <c r="E86" s="247">
        <v>38.39</v>
      </c>
      <c r="F86" s="93">
        <f t="shared" si="1"/>
        <v>1.0700776844622713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361229.65</v>
      </c>
      <c r="E134" s="104">
        <f t="shared" si="23"/>
        <v>361229.65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361229.65</v>
      </c>
      <c r="E135" s="104">
        <f t="shared" si="24"/>
        <v>361229.65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361229.65</v>
      </c>
      <c r="E139" s="247">
        <v>361229.65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19202.649999999998</v>
      </c>
      <c r="E146" s="104">
        <f t="shared" si="26"/>
        <v>12507.880000000005</v>
      </c>
      <c r="F146" s="93">
        <f t="shared" si="1"/>
        <v>65.136218178220233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2779.03</v>
      </c>
      <c r="E147" s="247">
        <v>3189.08</v>
      </c>
      <c r="F147" s="93">
        <f t="shared" si="1"/>
        <v>114.75514837911069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1631.91</v>
      </c>
      <c r="E158" s="247">
        <v>1207.2</v>
      </c>
      <c r="F158" s="93">
        <f t="shared" si="1"/>
        <v>73.974667720646352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23703.51</v>
      </c>
      <c r="E159" s="247">
        <v>18792.810000000001</v>
      </c>
      <c r="F159" s="93">
        <f t="shared" si="1"/>
        <v>79.28281507675446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8911.7999999999993</v>
      </c>
      <c r="E163" s="247">
        <v>10681.21</v>
      </c>
      <c r="F163" s="93">
        <f t="shared" si="1"/>
        <v>119.85468704414373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379.85</v>
      </c>
      <c r="E164" s="104">
        <f t="shared" si="28"/>
        <v>379.85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379.85</v>
      </c>
      <c r="E166" s="247">
        <v>379.85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0.95</v>
      </c>
      <c r="E170" s="104">
        <f t="shared" si="29"/>
        <v>0.95</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0.95</v>
      </c>
      <c r="E171" s="247">
        <v>0.95</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2247188.5299999998</v>
      </c>
      <c r="E175" s="104">
        <f t="shared" si="30"/>
        <v>2689935.67</v>
      </c>
      <c r="F175" s="93">
        <f t="shared" si="1"/>
        <v>119.70226948426085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358367.56</v>
      </c>
      <c r="E176" s="104">
        <f t="shared" si="31"/>
        <v>528871.41</v>
      </c>
      <c r="F176" s="93">
        <f t="shared" si="1"/>
        <v>147.57792530105124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81322.37</v>
      </c>
      <c r="E177" s="104">
        <f t="shared" si="32"/>
        <v>100317.05</v>
      </c>
      <c r="F177" s="93">
        <f t="shared" si="1"/>
        <v>123.35726319830572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7746.7</v>
      </c>
      <c r="E178" s="247">
        <v>9408.69</v>
      </c>
      <c r="F178" s="93">
        <f t="shared" si="1"/>
        <v>121.45416758103451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59113.08</v>
      </c>
      <c r="E179" s="247">
        <v>65510.28</v>
      </c>
      <c r="F179" s="93">
        <f t="shared" si="1"/>
        <v>110.82197036594945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11353.06</v>
      </c>
      <c r="E180" s="104">
        <f t="shared" si="33"/>
        <v>11282.05</v>
      </c>
      <c r="F180" s="93">
        <f t="shared" si="1"/>
        <v>99.374529862433562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69.72</v>
      </c>
      <c r="E181" s="247"/>
      <c r="F181" s="93">
        <f t="shared" si="1"/>
        <v>0</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11283.34</v>
      </c>
      <c r="E182" s="247">
        <v>1.56</v>
      </c>
      <c r="F182" s="93">
        <f t="shared" si="1"/>
        <v>1.3825693456015684E-2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11280.49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185.03</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1813.24</v>
      </c>
      <c r="E186" s="247">
        <v>1055.44</v>
      </c>
      <c r="F186" s="93">
        <f t="shared" si="1"/>
        <v>58.207407734221619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1185.21</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111.08</v>
      </c>
      <c r="E188" s="247">
        <v>12875.56</v>
      </c>
      <c r="F188" s="93" t="str">
        <f t="shared" si="1"/>
        <v>&gt;&gt;100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143548.99</v>
      </c>
      <c r="E189" s="247">
        <v>181055.64</v>
      </c>
      <c r="F189" s="93">
        <f t="shared" si="1"/>
        <v>126.12811835179059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133454.82</v>
      </c>
      <c r="E206" s="104">
        <f t="shared" si="37"/>
        <v>247435.13</v>
      </c>
      <c r="F206" s="93">
        <f t="shared" si="1"/>
        <v>185.40741353515745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133454.82</v>
      </c>
      <c r="E207" s="104">
        <f t="shared" si="38"/>
        <v>247435.13</v>
      </c>
      <c r="F207" s="93">
        <f t="shared" si="1"/>
        <v>185.40741353515745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189914.73</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118699.45</v>
      </c>
      <c r="E212" s="247">
        <v>40444.1</v>
      </c>
      <c r="F212" s="93">
        <f t="shared" si="1"/>
        <v>34.072693681394476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14755.37</v>
      </c>
      <c r="E217" s="247">
        <v>17076.3</v>
      </c>
      <c r="F217" s="93">
        <f t="shared" si="1"/>
        <v>115.72939207895159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41.38</v>
      </c>
      <c r="E234" s="104">
        <f t="shared" si="40"/>
        <v>63.59</v>
      </c>
      <c r="F234" s="93">
        <f t="shared" si="1"/>
        <v>153.67327211213146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41.38</v>
      </c>
      <c r="E236" s="247">
        <v>63.59</v>
      </c>
      <c r="F236" s="93">
        <f t="shared" si="1"/>
        <v>153.67327211213146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1888820.97</v>
      </c>
      <c r="E237" s="104">
        <f t="shared" si="41"/>
        <v>2161064.2599999998</v>
      </c>
      <c r="F237" s="93">
        <f t="shared" si="1"/>
        <v>114.41339832223485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2090557.61</v>
      </c>
      <c r="E238" s="104">
        <f t="shared" si="42"/>
        <v>2150517.9</v>
      </c>
      <c r="F238" s="93">
        <f t="shared" si="1"/>
        <v>102.86814817793994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2224012.4300000002</v>
      </c>
      <c r="E239" s="104">
        <f t="shared" si="43"/>
        <v>2397953.0299999998</v>
      </c>
      <c r="F239" s="93">
        <f t="shared" si="1"/>
        <v>107.8210264319431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1862782.78</v>
      </c>
      <c r="E240" s="247">
        <v>2036723.38</v>
      </c>
      <c r="F240" s="93">
        <f t="shared" si="1"/>
        <v>109.33767489519093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361229.65</v>
      </c>
      <c r="E241" s="247">
        <v>361229.65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133454.82</v>
      </c>
      <c r="E242" s="104">
        <f t="shared" si="44"/>
        <v>247435.12999999998</v>
      </c>
      <c r="F242" s="93">
        <f t="shared" si="1"/>
        <v>185.40741353515742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77527.839999999997</v>
      </c>
      <c r="E243" s="247">
        <v>17076.3</v>
      </c>
      <c r="F243" s="93">
        <f t="shared" si="1"/>
        <v>22.026023167935545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55926.98</v>
      </c>
      <c r="E244" s="247">
        <v>230358.83</v>
      </c>
      <c r="F244" s="93">
        <f t="shared" si="1"/>
        <v>411.89213149002501</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-221199.1</v>
      </c>
      <c r="E245" s="104">
        <f t="shared" si="45"/>
        <v>-2230.3099999999395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196505.09</v>
      </c>
      <c r="E246" s="104">
        <f t="shared" si="46"/>
        <v>401114.42000000004</v>
      </c>
      <c r="F246" s="93">
        <f t="shared" si="1"/>
        <v>204.1241883352742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63050.27</v>
      </c>
      <c r="E247" s="247">
        <v>153679.29</v>
      </c>
      <c r="F247" s="93">
        <f t="shared" si="1"/>
        <v>243.74089119681804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133454.82</v>
      </c>
      <c r="E249" s="247">
        <v>247435.13</v>
      </c>
      <c r="F249" s="93">
        <f t="shared" si="1"/>
        <v>185.40741353515745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417704.19</v>
      </c>
      <c r="E250" s="104">
        <f t="shared" si="47"/>
        <v>403344.73</v>
      </c>
      <c r="F250" s="93">
        <f t="shared" si="1"/>
        <v>96.562289691180737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417704.19</v>
      </c>
      <c r="E252" s="247">
        <v>403344.73</v>
      </c>
      <c r="F252" s="93">
        <f t="shared" si="1"/>
        <v>96.562289691180737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19082.61</v>
      </c>
      <c r="E255" s="247">
        <v>12396.82</v>
      </c>
      <c r="F255" s="93">
        <f t="shared" si="1"/>
        <v>64.963964572980316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379.85</v>
      </c>
      <c r="E256" s="247">
        <v>379.85</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463927.74</v>
      </c>
      <c r="E259" s="104">
        <f t="shared" si="49"/>
        <v>710794.89</v>
      </c>
      <c r="F259" s="93">
        <f t="shared" si="1"/>
        <v>153.2124140712086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463927.74</v>
      </c>
      <c r="E260" s="248">
        <v>710794.89</v>
      </c>
      <c r="F260" s="97">
        <f t="shared" si="1"/>
        <v>153.2124140712086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25796.73</v>
      </c>
      <c r="E264" s="247">
        <v>20872.189999999999</v>
      </c>
      <c r="F264" s="93">
        <f t="shared" si="50"/>
        <v>80.910216139797569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2317.7199999999998</v>
      </c>
      <c r="E265" s="247">
        <v>2316.9</v>
      </c>
      <c r="F265" s="93">
        <f t="shared" si="50"/>
        <v>99.964620402809672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379.85</v>
      </c>
      <c r="E266" s="247">
        <v>379.85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266.72000000000003</v>
      </c>
      <c r="E268" s="247">
        <v>17.11</v>
      </c>
      <c r="F268" s="93">
        <f t="shared" si="50"/>
        <v>6.4149670065986788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3006.62</v>
      </c>
      <c r="E269" s="247">
        <v>0.01</v>
      </c>
      <c r="F269" s="93">
        <f t="shared" si="50"/>
        <v>3.3259939732989207E-4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314.25</v>
      </c>
      <c r="E271" s="247">
        <v>21.27</v>
      </c>
      <c r="F271" s="93">
        <f t="shared" si="50"/>
        <v>6.7684964200477333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65908.17</v>
      </c>
      <c r="E287" s="247">
        <v>94098.97</v>
      </c>
      <c r="F287" s="93">
        <f t="shared" si="50"/>
        <v>142.77284591576432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15414.2</v>
      </c>
      <c r="E288" s="247">
        <v>6218.08</v>
      </c>
      <c r="F288" s="93">
        <f t="shared" si="50"/>
        <v>40.339946283297216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131434.78</v>
      </c>
      <c r="E289" s="247">
        <v>127998.98</v>
      </c>
      <c r="F289" s="93">
        <f t="shared" si="50"/>
        <v>97.385927834322089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12114.21</v>
      </c>
      <c r="E290" s="247">
        <v>53056.66</v>
      </c>
      <c r="F290" s="93">
        <f t="shared" si="50"/>
        <v>437.97044957946093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133454.82</v>
      </c>
      <c r="E294" s="247">
        <v>247435.13</v>
      </c>
      <c r="F294" s="93">
        <f t="shared" si="50"/>
        <v>185.40741353515745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111.08</v>
      </c>
      <c r="E299" s="247">
        <v>119.79</v>
      </c>
      <c r="F299" s="93">
        <f t="shared" si="50"/>
        <v>107.84119553474973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E56" sqref="E5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230827.15000000002</v>
      </c>
      <c r="E5" s="79">
        <f t="shared" si="0"/>
        <v>158341.12</v>
      </c>
      <c r="F5" s="80">
        <f t="shared" ref="F5:F141" si="1">IF(D5&gt;0,IF(E5/D5&gt;=100,"&gt;&gt;100",E5/D5*100),"-")</f>
        <v>68.597268562212022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230827.15000000002</v>
      </c>
      <c r="E6" s="81">
        <f t="shared" si="2"/>
        <v>158341.12</v>
      </c>
      <c r="F6" s="63">
        <f t="shared" si="1"/>
        <v>68.597268562212022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139019.94</v>
      </c>
      <c r="E7" s="249">
        <v>146373.25</v>
      </c>
      <c r="F7" s="63">
        <f t="shared" si="1"/>
        <v>105.2893922986875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91807.21</v>
      </c>
      <c r="E8" s="249">
        <v>11967.87</v>
      </c>
      <c r="F8" s="63">
        <f t="shared" si="1"/>
        <v>13.035871583506351</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4669.6099999999997</v>
      </c>
      <c r="E28" s="81">
        <f t="shared" si="6"/>
        <v>13527.34</v>
      </c>
      <c r="F28" s="63">
        <f t="shared" si="1"/>
        <v>289.68886052582553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4669.6099999999997</v>
      </c>
      <c r="E30" s="249">
        <v>13527.34</v>
      </c>
      <c r="F30" s="63">
        <f t="shared" si="1"/>
        <v>289.68886052582553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28757.690000000002</v>
      </c>
      <c r="E35" s="81">
        <f t="shared" si="7"/>
        <v>191823.33</v>
      </c>
      <c r="F35" s="63">
        <f t="shared" si="1"/>
        <v>667.03316573758173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28757.690000000002</v>
      </c>
      <c r="E54" s="81">
        <f t="shared" si="12"/>
        <v>191823.33</v>
      </c>
      <c r="F54" s="63">
        <f t="shared" si="1"/>
        <v>667.03316573758173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26667.31</v>
      </c>
      <c r="E55" s="249">
        <v>190628.81</v>
      </c>
      <c r="F55" s="63">
        <f t="shared" si="1"/>
        <v>714.8407919658938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2090.38</v>
      </c>
      <c r="E59" s="249">
        <v>1194.52</v>
      </c>
      <c r="F59" s="63">
        <f t="shared" si="1"/>
        <v>57.143677226150267</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3269.45</v>
      </c>
      <c r="E75" s="81">
        <f t="shared" si="15"/>
        <v>3091.26</v>
      </c>
      <c r="F75" s="63">
        <f t="shared" si="1"/>
        <v>94.549847833733509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3269.45</v>
      </c>
      <c r="E81" s="249">
        <v>3091.26</v>
      </c>
      <c r="F81" s="63">
        <f t="shared" si="1"/>
        <v>94.549847833733509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31582.920000000002</v>
      </c>
      <c r="E82" s="81">
        <f t="shared" si="16"/>
        <v>27717.96</v>
      </c>
      <c r="F82" s="63">
        <f t="shared" si="1"/>
        <v>87.762499477565711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30609.54</v>
      </c>
      <c r="E86" s="249">
        <v>21430.07</v>
      </c>
      <c r="F86" s="63">
        <f t="shared" si="1"/>
        <v>70.011081512495778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973.38</v>
      </c>
      <c r="E88" s="249">
        <v>6287.89</v>
      </c>
      <c r="F88" s="63">
        <f t="shared" si="1"/>
        <v>645.98512400090408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6928.6100000000006</v>
      </c>
      <c r="E107" s="81">
        <f t="shared" si="21"/>
        <v>3756</v>
      </c>
      <c r="F107" s="63">
        <f t="shared" si="1"/>
        <v>54.210007490679942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4937.7700000000004</v>
      </c>
      <c r="E108" s="249"/>
      <c r="F108" s="63">
        <f t="shared" si="1"/>
        <v>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1990.84</v>
      </c>
      <c r="E111" s="249">
        <v>3756</v>
      </c>
      <c r="F111" s="63">
        <f t="shared" si="1"/>
        <v>188.66408149323902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26888.36</v>
      </c>
      <c r="E114" s="81">
        <f t="shared" si="22"/>
        <v>37300.32</v>
      </c>
      <c r="F114" s="63">
        <f t="shared" si="1"/>
        <v>138.72292694682756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21154.73</v>
      </c>
      <c r="E115" s="81">
        <f t="shared" si="23"/>
        <v>31025.21</v>
      </c>
      <c r="F115" s="63">
        <f t="shared" si="1"/>
        <v>146.65850143206745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19872.18</v>
      </c>
      <c r="E116" s="249">
        <v>26590.18</v>
      </c>
      <c r="F116" s="63">
        <f t="shared" si="1"/>
        <v>133.8060544942729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1282.55</v>
      </c>
      <c r="E117" s="249">
        <v>4435.03</v>
      </c>
      <c r="F117" s="63">
        <f t="shared" si="1"/>
        <v>345.79782464621258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1776.79</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1776.79</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5733.63</v>
      </c>
      <c r="E122" s="81">
        <f t="shared" si="25"/>
        <v>4498.32</v>
      </c>
      <c r="F122" s="63">
        <f t="shared" si="1"/>
        <v>78.455010176798993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5733.63</v>
      </c>
      <c r="E124" s="249">
        <v>4498.32</v>
      </c>
      <c r="F124" s="63">
        <f t="shared" si="1"/>
        <v>78.455010176798993</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13855.95</v>
      </c>
      <c r="E129" s="81">
        <f t="shared" si="26"/>
        <v>8746.73</v>
      </c>
      <c r="F129" s="63">
        <f t="shared" si="1"/>
        <v>63.126166015321928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139.36000000000001</v>
      </c>
      <c r="E135" s="249">
        <v>182.55</v>
      </c>
      <c r="F135" s="63">
        <f t="shared" si="1"/>
        <v>130.99167623421354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1038.6400000000001</v>
      </c>
      <c r="E138" s="249">
        <v>436.78</v>
      </c>
      <c r="F138" s="63">
        <f t="shared" si="1"/>
        <v>42.053069398444116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12677.95</v>
      </c>
      <c r="E140" s="249">
        <v>8127.4</v>
      </c>
      <c r="F140" s="63">
        <f t="shared" si="1"/>
        <v>64.106578744986365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346779.74</v>
      </c>
      <c r="E141" s="106">
        <f t="shared" si="28"/>
        <v>444304.06</v>
      </c>
      <c r="F141" s="82">
        <f t="shared" si="1"/>
        <v>128.12284247055493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1" sqref="E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50808.57</v>
      </c>
      <c r="E5" s="107">
        <f t="shared" si="0"/>
        <v>6293.58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50808.57</v>
      </c>
      <c r="E6" s="108">
        <f t="shared" si="1"/>
        <v>6293.58</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50808.57</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50808.57</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6293.58</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6293.58</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358326.18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730647.87999999989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259006.21999999997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98333.54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106679.81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6294.42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685.03</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15216.36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31797.06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202778.83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268862.83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268862.83</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560166.24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240011.53999999998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96671.55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100282.61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6365.43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500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15974.16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1185.21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19032.580000000002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165272.18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154882.51999999999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154882.51999999999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528807.81999999983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212689.26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84690.28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59594.67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10923.55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7759.87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2718.55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38192.699999999997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11103.74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42.96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11060.78</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185.02999999999997</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91.96</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93.07</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931.28000000000009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805.2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126.08</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12875.56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8.7100000000000009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9115.9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3639.87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111.08</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127998.98000000001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59136.160000000003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2750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66112.820000000007</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316118.56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15626.77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53056.66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247435.13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3" zoomScaleNormal="100" workbookViewId="0">
      <selection activeCell="S18" sqref="S1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34725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lišane</cp:lastModifiedBy>
  <cp:lastPrinted>2023-12-21T13:12:35Z</cp:lastPrinted>
  <dcterms:created xsi:type="dcterms:W3CDTF">2022-04-01T05:14:30Z</dcterms:created>
  <dcterms:modified xsi:type="dcterms:W3CDTF">2024-02-21T08:43:52Z</dcterms:modified>
</cp:coreProperties>
</file>